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ndris.plaskota\Desktop\"/>
    </mc:Choice>
  </mc:AlternateContent>
  <xr:revisionPtr revIDLastSave="0" documentId="8_{86CC1A90-4330-4BC4-A042-BC0F1E4CD025}" xr6:coauthVersionLast="47" xr6:coauthVersionMax="47" xr10:uidLastSave="{00000000-0000-0000-0000-000000000000}"/>
  <bookViews>
    <workbookView xWindow="-120" yWindow="-120" windowWidth="29040" windowHeight="15720" tabRatio="548" xr2:uid="{00000000-000D-0000-FFFF-FFFF00000000}"/>
  </bookViews>
  <sheets>
    <sheet name="titul" sheetId="1" r:id="rId1"/>
    <sheet name="P&amp;Z" sheetId="3" r:id="rId2"/>
    <sheet name="Aktivs" sheetId="4" r:id="rId3"/>
    <sheet name="Pasivs" sheetId="5" r:id="rId4"/>
    <sheet name="Pielikums" sheetId="7" r:id="rId5"/>
    <sheet name="anal skaidr" sheetId="9" state="hidden" r:id="rId6"/>
    <sheet name="precu zudumi" sheetId="10" state="hidden" r:id="rId7"/>
  </sheets>
  <definedNames>
    <definedName name="__xlnm.Print_Area" localSheetId="4">Pielikums!$A$1:$J$689</definedName>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4">Pielikums!$A$1:$J$685</definedName>
    <definedName name="_xlnm.Print_Area" localSheetId="0">titul!$A$1:$I$47</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23" i="7" l="1"/>
  <c r="G144" i="7"/>
  <c r="G423" i="7"/>
  <c r="I423" i="7"/>
  <c r="J144" i="7"/>
  <c r="H152" i="7"/>
  <c r="J424" i="7"/>
  <c r="J423" i="7" s="1"/>
  <c r="H7" i="3"/>
  <c r="G7" i="3"/>
  <c r="J142" i="7"/>
  <c r="J143" i="7"/>
  <c r="J145" i="7"/>
  <c r="I153" i="7" s="1"/>
  <c r="J146" i="7"/>
  <c r="J147" i="7"/>
  <c r="J148" i="7"/>
  <c r="G142" i="7"/>
  <c r="J141" i="7" l="1"/>
  <c r="G141" i="7"/>
  <c r="G469" i="7" l="1"/>
  <c r="I390" i="7" l="1"/>
  <c r="H390" i="7"/>
  <c r="I150" i="7"/>
  <c r="H150" i="7"/>
  <c r="F150" i="7"/>
  <c r="G131" i="7"/>
  <c r="H131" i="7"/>
  <c r="G100" i="7"/>
  <c r="H100" i="7"/>
  <c r="G83" i="7"/>
  <c r="G140" i="7" l="1"/>
  <c r="E68" i="4" l="1"/>
  <c r="F68" i="4"/>
  <c r="E285" i="7"/>
  <c r="E286" i="7"/>
  <c r="H659" i="7"/>
  <c r="K659" i="7" s="1"/>
  <c r="E12" i="4"/>
  <c r="F12" i="4"/>
  <c r="E26" i="4"/>
  <c r="F26" i="4"/>
  <c r="E37" i="4"/>
  <c r="F37" i="4"/>
  <c r="E49" i="4"/>
  <c r="F49" i="4"/>
  <c r="E60" i="4"/>
  <c r="F60" i="4"/>
  <c r="E66" i="4"/>
  <c r="G11" i="3"/>
  <c r="G32" i="3" s="1"/>
  <c r="H11" i="3"/>
  <c r="G16" i="3"/>
  <c r="H16" i="3"/>
  <c r="G20" i="3"/>
  <c r="H20" i="3"/>
  <c r="G23" i="3"/>
  <c r="H23" i="3"/>
  <c r="G26" i="3"/>
  <c r="H26" i="3"/>
  <c r="G29" i="3"/>
  <c r="H29" i="3"/>
  <c r="E16" i="5"/>
  <c r="F16" i="5"/>
  <c r="E20" i="5"/>
  <c r="F20" i="5"/>
  <c r="E25" i="5"/>
  <c r="F25" i="5"/>
  <c r="E43" i="5"/>
  <c r="F43" i="5"/>
  <c r="E61" i="5"/>
  <c r="F61" i="5"/>
  <c r="A67" i="5"/>
  <c r="A68" i="5"/>
  <c r="A69" i="5"/>
  <c r="A70" i="5"/>
  <c r="A71" i="5"/>
  <c r="A73" i="5"/>
  <c r="F8" i="7"/>
  <c r="F9" i="7"/>
  <c r="F10" i="7"/>
  <c r="F11" i="7"/>
  <c r="F12" i="7"/>
  <c r="F13" i="7"/>
  <c r="F14" i="7"/>
  <c r="F15" i="7"/>
  <c r="F25" i="7"/>
  <c r="F26" i="7"/>
  <c r="F28" i="7"/>
  <c r="F29" i="7"/>
  <c r="F30" i="7"/>
  <c r="F36" i="7"/>
  <c r="F37" i="7"/>
  <c r="F27" i="7" s="1"/>
  <c r="F38" i="7"/>
  <c r="F39" i="7"/>
  <c r="G47" i="7"/>
  <c r="G48" i="7"/>
  <c r="G49" i="7"/>
  <c r="G50" i="7"/>
  <c r="G51" i="7"/>
  <c r="G52" i="7"/>
  <c r="G53" i="7"/>
  <c r="G54" i="7"/>
  <c r="G55" i="7"/>
  <c r="G56" i="7"/>
  <c r="G57" i="7"/>
  <c r="F62" i="7"/>
  <c r="F63" i="7"/>
  <c r="G64" i="7"/>
  <c r="G65" i="7"/>
  <c r="G66" i="7"/>
  <c r="G67" i="7"/>
  <c r="G68" i="7"/>
  <c r="K83" i="7"/>
  <c r="H83" i="7"/>
  <c r="L83" i="7" s="1"/>
  <c r="K100" i="7"/>
  <c r="L100" i="7"/>
  <c r="G115" i="7"/>
  <c r="H115" i="7"/>
  <c r="L115" i="7" s="1"/>
  <c r="K115" i="7"/>
  <c r="K131" i="7"/>
  <c r="L131" i="7"/>
  <c r="G139" i="7"/>
  <c r="E152" i="7" s="1"/>
  <c r="J139" i="7"/>
  <c r="J140" i="7"/>
  <c r="G145" i="7"/>
  <c r="G146" i="7"/>
  <c r="G147" i="7"/>
  <c r="G148" i="7"/>
  <c r="G149" i="7"/>
  <c r="G175" i="7"/>
  <c r="J175" i="7" s="1"/>
  <c r="I175" i="7"/>
  <c r="G176" i="7"/>
  <c r="J176" i="7" s="1"/>
  <c r="I176" i="7"/>
  <c r="G177" i="7"/>
  <c r="J177" i="7"/>
  <c r="I177" i="7"/>
  <c r="G178" i="7"/>
  <c r="J178" i="7" s="1"/>
  <c r="I178" i="7"/>
  <c r="D179" i="7"/>
  <c r="E179" i="7"/>
  <c r="F179" i="7"/>
  <c r="H179" i="7"/>
  <c r="G203" i="7"/>
  <c r="K203" i="7" s="1"/>
  <c r="H203" i="7"/>
  <c r="G212" i="7"/>
  <c r="K212" i="7" s="1"/>
  <c r="H212" i="7"/>
  <c r="G221" i="7"/>
  <c r="H221" i="7"/>
  <c r="G230" i="7"/>
  <c r="H230" i="7"/>
  <c r="G237" i="7"/>
  <c r="K237" i="7" s="1"/>
  <c r="H237" i="7"/>
  <c r="L237" i="7" s="1"/>
  <c r="G244" i="7"/>
  <c r="K244" i="7" s="1"/>
  <c r="H244" i="7"/>
  <c r="L244" i="7" s="1"/>
  <c r="J255" i="7"/>
  <c r="J256" i="7"/>
  <c r="J257" i="7"/>
  <c r="J258" i="7"/>
  <c r="J259" i="7"/>
  <c r="F260" i="7"/>
  <c r="G260" i="7"/>
  <c r="H260" i="7"/>
  <c r="I260" i="7"/>
  <c r="J262" i="7"/>
  <c r="J263" i="7"/>
  <c r="J264" i="7"/>
  <c r="F265" i="7"/>
  <c r="G265" i="7"/>
  <c r="H265" i="7"/>
  <c r="I265" i="7"/>
  <c r="F266" i="7"/>
  <c r="G266" i="7"/>
  <c r="H266" i="7"/>
  <c r="I266" i="7"/>
  <c r="J274" i="7"/>
  <c r="J275" i="7"/>
  <c r="J276" i="7"/>
  <c r="J277" i="7"/>
  <c r="J278" i="7"/>
  <c r="J279" i="7"/>
  <c r="D280" i="7"/>
  <c r="E280" i="7"/>
  <c r="F280" i="7"/>
  <c r="G280" i="7"/>
  <c r="H280" i="7"/>
  <c r="I280" i="7"/>
  <c r="J282" i="7"/>
  <c r="J283" i="7"/>
  <c r="J284" i="7"/>
  <c r="D285" i="7"/>
  <c r="F285" i="7"/>
  <c r="G285" i="7"/>
  <c r="H285" i="7"/>
  <c r="I285" i="7"/>
  <c r="I287" i="7" s="1"/>
  <c r="D286" i="7"/>
  <c r="F286" i="7"/>
  <c r="G286" i="7"/>
  <c r="H286" i="7"/>
  <c r="I286" i="7"/>
  <c r="J294" i="7"/>
  <c r="J295" i="7"/>
  <c r="J296" i="7"/>
  <c r="J297" i="7"/>
  <c r="G298" i="7"/>
  <c r="H298" i="7"/>
  <c r="I298" i="7"/>
  <c r="J300" i="7"/>
  <c r="J301" i="7"/>
  <c r="J302" i="7"/>
  <c r="G303" i="7"/>
  <c r="H303" i="7"/>
  <c r="I303" i="7"/>
  <c r="G304" i="7"/>
  <c r="K304" i="7" s="1"/>
  <c r="H304" i="7"/>
  <c r="L304" i="7" s="1"/>
  <c r="I304" i="7"/>
  <c r="M304" i="7" s="1"/>
  <c r="F313" i="7"/>
  <c r="G313" i="7"/>
  <c r="H313" i="7"/>
  <c r="I313" i="7"/>
  <c r="J313" i="7"/>
  <c r="F321" i="7"/>
  <c r="G321" i="7"/>
  <c r="H321" i="7"/>
  <c r="I321" i="7"/>
  <c r="J321" i="7"/>
  <c r="I327" i="7"/>
  <c r="I328" i="7"/>
  <c r="I329" i="7"/>
  <c r="C330" i="7"/>
  <c r="E330" i="7"/>
  <c r="G330" i="7"/>
  <c r="I330" i="7"/>
  <c r="J337" i="7"/>
  <c r="J338" i="7"/>
  <c r="J339" i="7"/>
  <c r="J340" i="7"/>
  <c r="E341" i="7"/>
  <c r="G341" i="7"/>
  <c r="I341" i="7"/>
  <c r="K341" i="7" s="1"/>
  <c r="J343" i="7"/>
  <c r="J344" i="7"/>
  <c r="J345" i="7"/>
  <c r="J346" i="7"/>
  <c r="E347" i="7"/>
  <c r="G347" i="7"/>
  <c r="I347" i="7"/>
  <c r="K347" i="7" s="1"/>
  <c r="J352" i="7"/>
  <c r="J353" i="7"/>
  <c r="J354" i="7"/>
  <c r="H355" i="7"/>
  <c r="K355" i="7" s="1"/>
  <c r="I355" i="7"/>
  <c r="L355" i="7" s="1"/>
  <c r="J360" i="7"/>
  <c r="J361" i="7"/>
  <c r="J362" i="7"/>
  <c r="H363" i="7"/>
  <c r="K363" i="7" s="1"/>
  <c r="I363" i="7"/>
  <c r="L363" i="7" s="1"/>
  <c r="J367" i="7"/>
  <c r="J368" i="7"/>
  <c r="J369" i="7"/>
  <c r="H370" i="7"/>
  <c r="K370" i="7" s="1"/>
  <c r="I370" i="7"/>
  <c r="L370" i="7" s="1"/>
  <c r="J378" i="7"/>
  <c r="J380" i="7"/>
  <c r="H381" i="7"/>
  <c r="I381" i="7"/>
  <c r="J387" i="7"/>
  <c r="J388" i="7"/>
  <c r="J389" i="7"/>
  <c r="K390" i="7"/>
  <c r="L390" i="7"/>
  <c r="J396" i="7"/>
  <c r="J397" i="7"/>
  <c r="J398" i="7"/>
  <c r="H399" i="7"/>
  <c r="K399" i="7" s="1"/>
  <c r="I399" i="7"/>
  <c r="L399" i="7" s="1"/>
  <c r="J405" i="7"/>
  <c r="J406" i="7"/>
  <c r="J407" i="7"/>
  <c r="H408" i="7"/>
  <c r="K408" i="7" s="1"/>
  <c r="I408" i="7"/>
  <c r="L408" i="7" s="1"/>
  <c r="J414" i="7"/>
  <c r="J415" i="7"/>
  <c r="J416" i="7"/>
  <c r="H417" i="7"/>
  <c r="K417" i="7" s="1"/>
  <c r="I417" i="7"/>
  <c r="L417" i="7" s="1"/>
  <c r="L423" i="7"/>
  <c r="J425" i="7"/>
  <c r="J426" i="7"/>
  <c r="J427" i="7"/>
  <c r="J433" i="7"/>
  <c r="J434" i="7"/>
  <c r="J435" i="7"/>
  <c r="H436" i="7"/>
  <c r="K436" i="7" s="1"/>
  <c r="I436" i="7"/>
  <c r="L436" i="7" s="1"/>
  <c r="J442" i="7"/>
  <c r="J443" i="7"/>
  <c r="H444" i="7"/>
  <c r="K444" i="7" s="1"/>
  <c r="I444" i="7"/>
  <c r="L444" i="7" s="1"/>
  <c r="J453" i="7"/>
  <c r="K453" i="7"/>
  <c r="L453" i="7"/>
  <c r="E460" i="7"/>
  <c r="F460" i="7"/>
  <c r="L476" i="7" s="1"/>
  <c r="G460" i="7"/>
  <c r="H460" i="7"/>
  <c r="I460" i="7"/>
  <c r="J460" i="7"/>
  <c r="E464" i="7"/>
  <c r="F464" i="7"/>
  <c r="G464" i="7"/>
  <c r="H464" i="7"/>
  <c r="I464" i="7"/>
  <c r="J464" i="7"/>
  <c r="G468" i="7"/>
  <c r="H468" i="7"/>
  <c r="E472" i="7"/>
  <c r="F472" i="7"/>
  <c r="G472" i="7"/>
  <c r="H472" i="7"/>
  <c r="I472" i="7"/>
  <c r="J472" i="7"/>
  <c r="C487" i="7"/>
  <c r="E487" i="7"/>
  <c r="G487" i="7"/>
  <c r="I487" i="7"/>
  <c r="L487" i="7" s="1"/>
  <c r="J496" i="7"/>
  <c r="J497" i="7"/>
  <c r="H498" i="7"/>
  <c r="K498" i="7" s="1"/>
  <c r="I498" i="7"/>
  <c r="L498" i="7" s="1"/>
  <c r="J500" i="7"/>
  <c r="J501" i="7"/>
  <c r="H502" i="7"/>
  <c r="L502" i="7" s="1"/>
  <c r="I502" i="7"/>
  <c r="J510" i="7"/>
  <c r="J511" i="7"/>
  <c r="J512" i="7"/>
  <c r="J513" i="7"/>
  <c r="H514" i="7"/>
  <c r="K514" i="7" s="1"/>
  <c r="I514" i="7"/>
  <c r="L514" i="7" s="1"/>
  <c r="J516" i="7"/>
  <c r="J517" i="7"/>
  <c r="J518" i="7"/>
  <c r="J519" i="7"/>
  <c r="H520" i="7"/>
  <c r="K520" i="7" s="1"/>
  <c r="I520" i="7"/>
  <c r="L520" i="7" s="1"/>
  <c r="I538" i="7"/>
  <c r="J538" i="7"/>
  <c r="E543" i="7"/>
  <c r="E544" i="7"/>
  <c r="E545" i="7"/>
  <c r="J550" i="7"/>
  <c r="J551" i="7"/>
  <c r="J552" i="7"/>
  <c r="H553" i="7"/>
  <c r="I553" i="7"/>
  <c r="J570" i="7"/>
  <c r="J571" i="7"/>
  <c r="J572" i="7"/>
  <c r="H573" i="7"/>
  <c r="K573" i="7" s="1"/>
  <c r="I573" i="7"/>
  <c r="L573" i="7" s="1"/>
  <c r="J580" i="7"/>
  <c r="J581" i="7"/>
  <c r="J582" i="7"/>
  <c r="H583" i="7"/>
  <c r="K583" i="7" s="1"/>
  <c r="I583" i="7"/>
  <c r="L583" i="7" s="1"/>
  <c r="J589" i="7"/>
  <c r="J590" i="7"/>
  <c r="J591" i="7"/>
  <c r="H592" i="7"/>
  <c r="K592" i="7" s="1"/>
  <c r="I592" i="7"/>
  <c r="L592" i="7" s="1"/>
  <c r="J594" i="7"/>
  <c r="J595" i="7"/>
  <c r="J596" i="7"/>
  <c r="H597" i="7"/>
  <c r="K597" i="7" s="1"/>
  <c r="I597" i="7"/>
  <c r="L597" i="7" s="1"/>
  <c r="J605" i="7"/>
  <c r="J606" i="7"/>
  <c r="J607" i="7"/>
  <c r="H608" i="7"/>
  <c r="K608" i="7" s="1"/>
  <c r="I608" i="7"/>
  <c r="L608" i="7" s="1"/>
  <c r="J614" i="7"/>
  <c r="J615" i="7"/>
  <c r="J616" i="7"/>
  <c r="H617" i="7"/>
  <c r="K617" i="7" s="1"/>
  <c r="I617" i="7"/>
  <c r="L617" i="7" s="1"/>
  <c r="J623" i="7"/>
  <c r="J624" i="7"/>
  <c r="J625" i="7"/>
  <c r="H626" i="7"/>
  <c r="K626" i="7" s="1"/>
  <c r="I626" i="7"/>
  <c r="L626" i="7" s="1"/>
  <c r="J633" i="7"/>
  <c r="J634" i="7"/>
  <c r="J635" i="7"/>
  <c r="H636" i="7"/>
  <c r="K636" i="7" s="1"/>
  <c r="I636" i="7"/>
  <c r="L636" i="7" s="1"/>
  <c r="J643" i="7"/>
  <c r="J644" i="7"/>
  <c r="J645" i="7"/>
  <c r="J646" i="7"/>
  <c r="H647" i="7"/>
  <c r="K647" i="7" s="1"/>
  <c r="I647" i="7"/>
  <c r="L647" i="7" s="1"/>
  <c r="J653" i="7"/>
  <c r="J654" i="7"/>
  <c r="J655" i="7"/>
  <c r="J656" i="7"/>
  <c r="J657" i="7"/>
  <c r="J658" i="7"/>
  <c r="I659" i="7"/>
  <c r="L659" i="7" s="1"/>
  <c r="J665" i="7"/>
  <c r="J666" i="7"/>
  <c r="J667" i="7"/>
  <c r="H668" i="7"/>
  <c r="K668" i="7" s="1"/>
  <c r="I668" i="7"/>
  <c r="L668" i="7" s="1"/>
  <c r="J674" i="7"/>
  <c r="J675" i="7"/>
  <c r="J676" i="7"/>
  <c r="H677" i="7"/>
  <c r="K677" i="7" s="1"/>
  <c r="I677" i="7"/>
  <c r="L677" i="7" s="1"/>
  <c r="B680" i="7"/>
  <c r="B681" i="7"/>
  <c r="B682" i="7"/>
  <c r="B683" i="7"/>
  <c r="B684" i="7"/>
  <c r="B685" i="7"/>
  <c r="D9" i="10"/>
  <c r="D11" i="10"/>
  <c r="D13" i="10"/>
  <c r="D17" i="10"/>
  <c r="L212" i="7" l="1"/>
  <c r="H287" i="7"/>
  <c r="F153" i="7"/>
  <c r="J553" i="7"/>
  <c r="L381" i="7"/>
  <c r="E69" i="4"/>
  <c r="I305" i="7"/>
  <c r="M305" i="7" s="1"/>
  <c r="F69" i="4"/>
  <c r="J583" i="7"/>
  <c r="J502" i="7"/>
  <c r="J381" i="7"/>
  <c r="G287" i="7"/>
  <c r="J150" i="7"/>
  <c r="L152" i="7"/>
  <c r="L153" i="7"/>
  <c r="J668" i="7"/>
  <c r="I267" i="7"/>
  <c r="L203" i="7"/>
  <c r="J573" i="7"/>
  <c r="J399" i="7"/>
  <c r="J626" i="7"/>
  <c r="J597" i="7"/>
  <c r="J592" i="7"/>
  <c r="G267" i="7"/>
  <c r="K230" i="7"/>
  <c r="K152" i="7"/>
  <c r="E476" i="7"/>
  <c r="K476" i="7" s="1"/>
  <c r="G476" i="7"/>
  <c r="J444" i="7"/>
  <c r="J370" i="7"/>
  <c r="J304" i="7"/>
  <c r="J677" i="7"/>
  <c r="F287" i="7"/>
  <c r="D287" i="7"/>
  <c r="H267" i="7"/>
  <c r="J476" i="7"/>
  <c r="H476" i="7"/>
  <c r="J636" i="7"/>
  <c r="J408" i="7"/>
  <c r="K381" i="7"/>
  <c r="J363" i="7"/>
  <c r="L221" i="7"/>
  <c r="J298" i="7"/>
  <c r="F267" i="7"/>
  <c r="J266" i="7"/>
  <c r="K266" i="7" s="1"/>
  <c r="K221" i="7"/>
  <c r="F62" i="5"/>
  <c r="E38" i="4"/>
  <c r="J647" i="7"/>
  <c r="K487" i="7"/>
  <c r="G305" i="7"/>
  <c r="K305" i="7" s="1"/>
  <c r="E287" i="7"/>
  <c r="L230" i="7"/>
  <c r="E62" i="5"/>
  <c r="F38" i="4"/>
  <c r="J520" i="7"/>
  <c r="K423" i="7"/>
  <c r="J355" i="7"/>
  <c r="J303" i="7"/>
  <c r="J305" i="7" s="1"/>
  <c r="J659" i="7"/>
  <c r="J617" i="7"/>
  <c r="J514" i="7"/>
  <c r="J498" i="7"/>
  <c r="I476" i="7"/>
  <c r="J436" i="7"/>
  <c r="J417" i="7"/>
  <c r="J390" i="7"/>
  <c r="J347" i="7"/>
  <c r="L347" i="7" s="1"/>
  <c r="D15" i="10"/>
  <c r="D20" i="10" s="1"/>
  <c r="J286" i="7"/>
  <c r="K286" i="7" s="1"/>
  <c r="J285" i="7"/>
  <c r="J280" i="7"/>
  <c r="G179" i="7"/>
  <c r="E143" i="7" s="1"/>
  <c r="J608" i="7"/>
  <c r="J265" i="7"/>
  <c r="I179" i="7"/>
  <c r="H32" i="3"/>
  <c r="H34" i="3" s="1"/>
  <c r="H37" i="3" s="1"/>
  <c r="J341" i="7"/>
  <c r="L341" i="7" s="1"/>
  <c r="H305" i="7"/>
  <c r="L305" i="7" s="1"/>
  <c r="G34" i="3"/>
  <c r="G37" i="3" s="1"/>
  <c r="J179" i="7"/>
  <c r="J260" i="7"/>
  <c r="K502" i="7"/>
  <c r="E70" i="4" l="1"/>
  <c r="F63" i="5"/>
  <c r="F70" i="4"/>
  <c r="E63" i="5"/>
  <c r="G143" i="7"/>
  <c r="G150" i="7" s="1"/>
  <c r="E150" i="7"/>
  <c r="J287" i="7"/>
  <c r="K287" i="7" s="1"/>
  <c r="J267" i="7"/>
  <c r="K267" i="7" s="1"/>
  <c r="K153" i="7"/>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800-000001000000}">
      <text>
        <r>
          <rPr>
            <b/>
            <sz val="9"/>
            <color indexed="8"/>
            <rFont val="Tahoma"/>
            <family val="2"/>
            <charset val="186"/>
          </rPr>
          <t xml:space="preserve">Author:
</t>
        </r>
        <r>
          <rPr>
            <sz val="9"/>
            <color indexed="8"/>
            <rFont val="Tahoma"/>
            <family val="2"/>
            <charset val="186"/>
          </rPr>
          <t>posteņu parklasifikācija</t>
        </r>
      </text>
    </comment>
    <comment ref="F23" authorId="0" shapeId="0" xr:uid="{00000000-0006-0000-0800-000002000000}">
      <text>
        <r>
          <rPr>
            <b/>
            <sz val="9"/>
            <color indexed="8"/>
            <rFont val="Tahoma"/>
            <family val="2"/>
            <charset val="186"/>
          </rPr>
          <t xml:space="preserve">Author:
</t>
        </r>
        <r>
          <rPr>
            <sz val="9"/>
            <color indexed="8"/>
            <rFont val="Tahoma"/>
            <family val="2"/>
            <charset val="186"/>
          </rPr>
          <t>posteņu parklasifikācija</t>
        </r>
      </text>
    </comment>
    <comment ref="F26" authorId="0" shapeId="0" xr:uid="{00000000-0006-0000-0800-000003000000}">
      <text>
        <r>
          <rPr>
            <b/>
            <sz val="9"/>
            <color indexed="8"/>
            <rFont val="Tahoma"/>
            <family val="2"/>
            <charset val="186"/>
          </rPr>
          <t xml:space="preserve">Author:
</t>
        </r>
        <r>
          <rPr>
            <sz val="9"/>
            <color indexed="8"/>
            <rFont val="Tahoma"/>
            <family val="2"/>
            <charset val="186"/>
          </rPr>
          <t>ja koriģētā peļņa pirms iepriekšējas gadās</t>
        </r>
      </text>
    </comment>
    <comment ref="D42" authorId="0" shapeId="0" xr:uid="{00000000-0006-0000-0800-000004000000}">
      <text>
        <r>
          <rPr>
            <b/>
            <sz val="9"/>
            <color indexed="8"/>
            <rFont val="Tahoma"/>
            <family val="2"/>
            <charset val="186"/>
          </rPr>
          <t xml:space="preserve">Author:
</t>
        </r>
        <r>
          <rPr>
            <sz val="9"/>
            <color indexed="8"/>
            <rFont val="Tahoma"/>
            <family val="2"/>
            <charset val="186"/>
          </rPr>
          <t>izvēlēties no saraksta</t>
        </r>
      </text>
    </comment>
    <comment ref="F45" authorId="0" shapeId="0" xr:uid="{00000000-0006-0000-0800-000005000000}">
      <text>
        <r>
          <rPr>
            <b/>
            <sz val="9"/>
            <color indexed="8"/>
            <rFont val="Tahoma"/>
            <family val="2"/>
            <charset val="186"/>
          </rPr>
          <t xml:space="preserve">Author:
</t>
        </r>
        <r>
          <rPr>
            <sz val="9"/>
            <color indexed="8"/>
            <rFont val="Tahoma"/>
            <family val="2"/>
            <charset val="186"/>
          </rPr>
          <t>posteņu parklasifikācija</t>
        </r>
      </text>
    </comment>
    <comment ref="E152" authorId="0" shapeId="0" xr:uid="{00000000-0006-0000-0800-000006000000}">
      <text>
        <r>
          <rPr>
            <b/>
            <sz val="9"/>
            <color indexed="8"/>
            <rFont val="Tahoma"/>
            <family val="2"/>
            <charset val="186"/>
          </rPr>
          <t xml:space="preserve">Author:
</t>
        </r>
        <r>
          <rPr>
            <sz val="9"/>
            <color indexed="8"/>
            <rFont val="Tahoma"/>
            <family val="2"/>
            <charset val="186"/>
          </rPr>
          <t xml:space="preserve">kopsummu no tabulas samazināt par ilgt. Ieguldījumu atsavināšanas un valūtas kursa starpības neto ienākumiem (-) un palielināt par to posteņu bruto peļņu
</t>
        </r>
      </text>
    </comment>
    <comment ref="F153" authorId="0" shapeId="0" xr:uid="{00000000-0006-0000-0800-000007000000}">
      <text>
        <r>
          <rPr>
            <b/>
            <sz val="9"/>
            <color indexed="8"/>
            <rFont val="Tahoma"/>
            <family val="2"/>
            <charset val="186"/>
          </rPr>
          <t xml:space="preserve">Author:
</t>
        </r>
        <r>
          <rPr>
            <sz val="9"/>
            <color indexed="8"/>
            <rFont val="Tahoma"/>
            <family val="2"/>
            <charset val="186"/>
          </rPr>
          <t>kopsummu no tabulas palielināt par ilgt. Ieguldījumu atsavināšanas un valūtas kursa starpības neto zaudējumiem (+) un samazināt par to posteņu bruto zaudējumiem</t>
        </r>
      </text>
    </comment>
    <comment ref="I158" authorId="0" shapeId="0" xr:uid="{00000000-0006-0000-0800-000008000000}">
      <text>
        <r>
          <rPr>
            <b/>
            <sz val="9"/>
            <color indexed="8"/>
            <rFont val="Tahoma"/>
            <family val="2"/>
            <charset val="186"/>
          </rPr>
          <t xml:space="preserve">Author:
</t>
        </r>
        <r>
          <rPr>
            <sz val="9"/>
            <color indexed="8"/>
            <rFont val="Tahoma"/>
            <family val="2"/>
            <charset val="186"/>
          </rPr>
          <t>Pārskata gadā atmaksājamā summa, ja nav izpildīts kāds no nosacījumiem</t>
        </r>
      </text>
    </comment>
    <comment ref="A282" authorId="0" shapeId="0" xr:uid="{00000000-0006-0000-0800-000009000000}">
      <text>
        <r>
          <rPr>
            <b/>
            <sz val="9"/>
            <color indexed="8"/>
            <rFont val="Tahoma"/>
            <family val="2"/>
            <charset val="186"/>
          </rPr>
          <t xml:space="preserve">Author:
</t>
        </r>
        <r>
          <rPr>
            <sz val="9"/>
            <color indexed="8"/>
            <rFont val="Tahoma"/>
            <family val="2"/>
            <charset val="186"/>
          </rPr>
          <t>Uzkrātais nolietojums</t>
        </r>
      </text>
    </comment>
    <comment ref="A283" authorId="0" shapeId="0" xr:uid="{00000000-0006-0000-0800-00000A000000}">
      <text>
        <r>
          <rPr>
            <b/>
            <sz val="9"/>
            <color indexed="8"/>
            <rFont val="Tahoma"/>
            <family val="2"/>
            <charset val="186"/>
          </rPr>
          <t xml:space="preserve">Author:
</t>
        </r>
        <r>
          <rPr>
            <sz val="9"/>
            <color indexed="8"/>
            <rFont val="Tahoma"/>
            <family val="2"/>
            <charset val="186"/>
          </rPr>
          <t>gada nolietojums</t>
        </r>
      </text>
    </comment>
    <comment ref="A284" authorId="0" shapeId="0" xr:uid="{00000000-0006-0000-0800-00000B000000}">
      <text>
        <r>
          <rPr>
            <b/>
            <sz val="9"/>
            <color indexed="8"/>
            <rFont val="Tahoma"/>
            <family val="2"/>
            <charset val="186"/>
          </rPr>
          <t xml:space="preserve">Author:
</t>
        </r>
        <r>
          <rPr>
            <sz val="9"/>
            <color indexed="8"/>
            <rFont val="Tahoma"/>
            <family val="2"/>
            <charset val="186"/>
          </rPr>
          <t>norakstītais nolietojums</t>
        </r>
      </text>
    </comment>
  </commentList>
</comments>
</file>

<file path=xl/sharedStrings.xml><?xml version="1.0" encoding="utf-8"?>
<sst xmlns="http://schemas.openxmlformats.org/spreadsheetml/2006/main" count="1036" uniqueCount="636">
  <si>
    <t xml:space="preserve">SIA "GRĪVAS POLIKLĪNIKA"    </t>
  </si>
  <si>
    <t>par periodu</t>
  </si>
  <si>
    <t>EUR</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</si>
  <si>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</si>
  <si>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</si>
  <si>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</si>
  <si>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</si>
  <si>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</si>
  <si>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</si>
  <si>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</si>
  <si>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</si>
  <si>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</si>
  <si>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</si>
  <si>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</si>
  <si>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</si>
  <si>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</si>
  <si>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</si>
  <si>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</si>
  <si>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</si>
  <si>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</si>
  <si>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</si>
  <si>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</si>
  <si>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</si>
  <si>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</si>
  <si>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</si>
  <si>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</si>
  <si>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</si>
  <si>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</si>
  <si>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</si>
  <si>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</si>
  <si>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</si>
  <si>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</si>
  <si>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</si>
  <si>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</si>
  <si>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</si>
  <si>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</si>
  <si>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</si>
  <si>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</si>
  <si>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</si>
  <si>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</si>
  <si>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</si>
  <si>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</si>
  <si>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</si>
  <si>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</si>
  <si>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</si>
  <si>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</si>
  <si>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</si>
  <si>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</si>
  <si>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</si>
  <si>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</si>
  <si>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</si>
  <si>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</si>
  <si>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</si>
  <si>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</si>
  <si>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</si>
  <si>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</si>
  <si>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</si>
  <si>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</si>
  <si>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</si>
  <si>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</si>
  <si>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</si>
  <si>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</si>
  <si>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</si>
  <si>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</si>
  <si>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</si>
  <si>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</si>
  <si>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</si>
  <si>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</si>
  <si>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</si>
  <si>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</si>
  <si>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</si>
  <si>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</si>
  <si>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</si>
  <si>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</si>
  <si>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</si>
  <si>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</si>
  <si>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</si>
  <si>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</si>
  <si>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</si>
  <si>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</si>
  <si>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</si>
  <si>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</si>
  <si>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</si>
  <si>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</si>
  <si>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</si>
  <si>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</si>
  <si>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</si>
  <si>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</si>
  <si>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</si>
  <si>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</si>
  <si>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</si>
  <si>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</si>
  <si>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</si>
  <si>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</si>
  <si>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</si>
  <si>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</si>
  <si>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</si>
  <si>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</si>
  <si>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</si>
  <si>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</si>
  <si>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</si>
  <si>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</si>
  <si>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</si>
  <si>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</si>
  <si>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</si>
  <si>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</si>
  <si>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</si>
  <si>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</si>
  <si>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</si>
  <si>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</si>
  <si>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</si>
  <si>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</si>
  <si>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</si>
  <si>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</si>
  <si>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</si>
  <si>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</si>
  <si>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</si>
  <si>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</si>
  <si>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</si>
  <si>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</si>
  <si>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</si>
  <si>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</si>
  <si>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</si>
  <si>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</si>
  <si>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</si>
  <si>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</si>
  <si>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</si>
  <si>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</si>
  <si>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</si>
  <si>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</si>
  <si>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</si>
  <si>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</si>
  <si>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</si>
  <si>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</si>
  <si>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</si>
  <si>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</si>
  <si>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</si>
  <si>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</si>
  <si>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</si>
  <si>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</si>
  <si>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</si>
  <si>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</si>
  <si>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</si>
  <si>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</si>
  <si>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</si>
  <si>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</si>
  <si>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</si>
  <si>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</si>
  <si>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</si>
  <si>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</si>
  <si>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</si>
  <si>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</si>
  <si>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</si>
  <si>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</si>
  <si>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</si>
  <si>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</si>
  <si>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</si>
  <si>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</si>
  <si>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</si>
  <si>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</si>
  <si>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</si>
  <si>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</si>
  <si>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</si>
  <si>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III.</t>
  </si>
  <si>
    <t>Skaidrojums par iepriekšējā gada pārskata skaitļu korekcijām</t>
  </si>
  <si>
    <t>EDS p2</t>
  </si>
  <si>
    <t>Piezīme Nr.</t>
  </si>
  <si>
    <t>Paskaidrojums, ja gada pārskata dati nav bijuši savstarpēji salīdzināmi vai veiktas iepriekšējo pārskata gadu korekcijas</t>
  </si>
  <si>
    <t>Finanšu pārskata postenis</t>
  </si>
  <si>
    <t>Pirms labojumiem 31.12.16</t>
  </si>
  <si>
    <t>Pēc labojumiem 31.12.16</t>
  </si>
  <si>
    <t>Korekcijas summa</t>
  </si>
  <si>
    <t xml:space="preserve">Piezīme Nr. </t>
  </si>
  <si>
    <t>Skaidrojums par grāmatvedības politikas maiņu</t>
  </si>
  <si>
    <t>Ārējā normatīvā akta nosaukums:</t>
  </si>
  <si>
    <t>Gada pārskatu un konsolidēto gada pārskatu likums</t>
  </si>
  <si>
    <t>Pieņemšanas datums:</t>
  </si>
  <si>
    <t>22.10.2015, spēkā no 01.01.2016.g.</t>
  </si>
  <si>
    <t>Paredzamā ietekme uz nākamajiem pārskata periodiem:</t>
  </si>
  <si>
    <t>Pārejas kārtība ir noteikta MK noteikumos 775. attiecīgo postenī pārklasificē pārskata gadā, ņemot vērā šajā postenī norādītās summas saimniecisko saturu un būtību, nelabojot iepriekšējā gada bilances atlikumus. (PROJEKTS!!!)</t>
  </si>
  <si>
    <t>Grāmatvedības politikas maiņas būtība:</t>
  </si>
  <si>
    <t>Uzsākot likuma piemērošanu, pārtrauc bilancē norādīt: ieguldījuma īpašumus, bioloģiskos aktīvus, pārdošanai turētus ilgtermiņa ieguldījumus, atliktā nodokļa aktīvus, atliktā nodokļa saistības.</t>
  </si>
  <si>
    <t>Bilances korekcijas:</t>
  </si>
  <si>
    <t>Bilances postenis</t>
  </si>
  <si>
    <t>Pirms labojumiem 31.12.15</t>
  </si>
  <si>
    <t>Pēc labojumiem 31.12.15</t>
  </si>
  <si>
    <t xml:space="preserve">iepriekšējo gadu nesadalītā peļņa </t>
  </si>
  <si>
    <t xml:space="preserve">pārskata gada peļņa </t>
  </si>
  <si>
    <t>ieguldījuma īpašumi</t>
  </si>
  <si>
    <t>zemesgabali, ēkas un inženierbūves</t>
  </si>
  <si>
    <t>PEĻŅAS VAI ZAUDĒJUMU APRĒĶINA korekcijas</t>
  </si>
  <si>
    <t>Pirms labojumiem 2015 gads</t>
  </si>
  <si>
    <t>Pēc labojumiem 2015 gads</t>
  </si>
  <si>
    <t>Pirms 2015 g. korekcijas</t>
  </si>
  <si>
    <t>Informācija par konstatētajām iepriekšējo gadu kļūdām un labojumiem</t>
  </si>
  <si>
    <t>Kļūdas būtība:</t>
  </si>
  <si>
    <t>kļūdaina faktu interpretācija</t>
  </si>
  <si>
    <t>matemātiska kļūda</t>
  </si>
  <si>
    <t>Ar kļūdas labojumu saistīto korekciju summas, kas attiecas uz iepriekšējiem pārskata gadiem</t>
  </si>
  <si>
    <t>grāmatvedības politikas kļūda</t>
  </si>
  <si>
    <t>neuzmanības kļūda</t>
  </si>
  <si>
    <t xml:space="preserve"> krāpšanas gadījums</t>
  </si>
  <si>
    <t>Pārējie pamatlīdzekļi un inventārs</t>
  </si>
  <si>
    <t xml:space="preserve"> Izejvielas, pamatmateriāli un palīgmateriāli</t>
  </si>
  <si>
    <t>Citi debitori</t>
  </si>
  <si>
    <t>Pircēju un pasūtītāju parādi</t>
  </si>
  <si>
    <t>iepriekšējo gadu nesadalītā peļņa vai nesegtie zaudējumi</t>
  </si>
  <si>
    <t xml:space="preserve"> pārskata gada peļņa vai zaudējumi</t>
  </si>
  <si>
    <t xml:space="preserve"> Parādi piegādātājiem un darbuzņēmējiem</t>
  </si>
  <si>
    <t xml:space="preserve"> Pārējie kreditori</t>
  </si>
  <si>
    <t>PEĻŅAS VAI ZAUDĒJUMU APRĒĶINA korekcijas par iepriekšējo periodu</t>
  </si>
  <si>
    <t>Pirms labojumiem 2017 gads</t>
  </si>
  <si>
    <t>Pēc labojumiem 2017 gads</t>
  </si>
  <si>
    <t>Administrācijas izdevumi</t>
  </si>
  <si>
    <t>Pārēji uzņēmuma saimniec.darbības izdevumi</t>
  </si>
  <si>
    <t>IV.  Paskaidrojumi pie peļņas vai zaudējumu aprēķina posteņiem</t>
  </si>
  <si>
    <t>Piezīme Nr. 1</t>
  </si>
  <si>
    <t xml:space="preserve">Neto apgrozījums </t>
  </si>
  <si>
    <t>Neto apgrozījuma sadalījums pa darbības veidiem:</t>
  </si>
  <si>
    <t>Darbības veids</t>
  </si>
  <si>
    <t>Projekta pakalpojumu ieņēmumi</t>
  </si>
  <si>
    <t>Medicīnskie pakalpojumi (NVD)</t>
  </si>
  <si>
    <t>Medicīnskie pakalpojumi (maksas pakalpojumi)</t>
  </si>
  <si>
    <t>KOPĀ</t>
  </si>
  <si>
    <t>Piezīme Nr. 2</t>
  </si>
  <si>
    <t>Pārdotās produkcijas ražošanas pašizmaksa, pārdoto preču un sniegto pakalpojumu iegādes izmaksas</t>
  </si>
  <si>
    <t>Neto apgrozījuma gūšanai izlietotās produkcijas, preču vai pakalpojumu izmaksas ražošanas vai iegādes pašizmaksā.</t>
  </si>
  <si>
    <t>Izmaksu veids</t>
  </si>
  <si>
    <t>Preču iepirkšana un piegādes izmaksas</t>
  </si>
  <si>
    <t>Saimniecīskas darbības izdevumi</t>
  </si>
  <si>
    <t xml:space="preserve">D/devēja sociālie maksājumi, riska nodeva </t>
  </si>
  <si>
    <t>Pamatlīdzekļu nolietojums</t>
  </si>
  <si>
    <t>Uzkrājumi neizmantotiem atvaļinājumiem</t>
  </si>
  <si>
    <t>PVN summa, 34.panta 10.daļas</t>
  </si>
  <si>
    <t>Pārēijie izdevumi un palīgmateriāli</t>
  </si>
  <si>
    <t>Izmaksas personālam un personāla atalgojums</t>
  </si>
  <si>
    <t>Iekļauj ar pārdošanu saistītās personāla izmaksas, materiālu izmaksas, pamatlīdzekļu nolietojuma un nemateriālo ieguldījumu vērtības norakstījumu summas un citas ar tām saistītās izmaksas</t>
  </si>
  <si>
    <t>Piezīme Nr. 3</t>
  </si>
  <si>
    <t>Iekļauj ar tām saistītās personāla izmaksas, materiālu izmaksas, pamatlīdzekļu nolietojuma un nemateriālo ieguldījumu vērtības norakstījumu summas un citas ar tām saistītās izmaksas</t>
  </si>
  <si>
    <t>Personāla atalgojums</t>
  </si>
  <si>
    <t>Sakaru pakalpojumi</t>
  </si>
  <si>
    <t>Atlīdzība zv.revidentam</t>
  </si>
  <si>
    <t>Citi administrācijas izdevumi</t>
  </si>
  <si>
    <t>Pārējie uzņēmuma saimnieciskās darbības ieņēmumi un izdevumi</t>
  </si>
  <si>
    <t xml:space="preserve">Skaidrojums par ieņēmumu un izdevumu posteņiem, kas nepārprotami atšķiras no sabiedrības parastās darbības </t>
  </si>
  <si>
    <t>Nr. p/k</t>
  </si>
  <si>
    <t>Pārskata gadā (EUR)</t>
  </si>
  <si>
    <t>Iepriekšēja gadā (EUR)</t>
  </si>
  <si>
    <t>Ieņēmumi</t>
  </si>
  <si>
    <t>Izdevumi</t>
  </si>
  <si>
    <t>Starpība</t>
  </si>
  <si>
    <t>1.</t>
  </si>
  <si>
    <t>2.</t>
  </si>
  <si>
    <t>Pamatlidzekļu likvidācija</t>
  </si>
  <si>
    <t>Nekustamā īpašuma nodoklis</t>
  </si>
  <si>
    <t>Nokavejuma nauda</t>
  </si>
  <si>
    <t>Kopā</t>
  </si>
  <si>
    <t>Pārējie Ieņēmumi</t>
  </si>
  <si>
    <t>Pārējie Izdevumi</t>
  </si>
  <si>
    <r>
      <t>Skaidrojums par pārskata gadā un iepriekšējos pārskata gados saņemto finanšu palīdzību</t>
    </r>
    <r>
      <rPr>
        <b/>
        <sz val="10"/>
        <color indexed="8"/>
        <rFont val="Calibri"/>
        <family val="2"/>
        <charset val="186"/>
      </rPr>
      <t xml:space="preserve"> </t>
    </r>
  </si>
  <si>
    <t>Finanšu palīdzības sniedzējs</t>
  </si>
  <si>
    <t>Kad saņemts (gads)</t>
  </si>
  <si>
    <t>Summa</t>
  </si>
  <si>
    <t>Saņemšanas mērķis</t>
  </si>
  <si>
    <t>Nosacījumi</t>
  </si>
  <si>
    <t>Pārskata gadā atmaksājamā summa</t>
  </si>
  <si>
    <t>EDS 5.1</t>
  </si>
  <si>
    <t>Ziedojumi un dāvinājumi</t>
  </si>
  <si>
    <t>Informācija par saņemtajiem ziedojumiem un dāvinājumiem, ja tie ir būtiski novērtējot sabiedrības saimnieciskās darbību (MK noteikumu 25.3.punkts)</t>
  </si>
  <si>
    <t>Pārskata gadā</t>
  </si>
  <si>
    <t>Iepriekšējos pārskata periodos</t>
  </si>
  <si>
    <r>
      <t>Informācija par peļņu vai zaudējumiem no ilgtermiņa ieguldījumu objektu atsavināšanas</t>
    </r>
    <r>
      <rPr>
        <b/>
        <sz val="10"/>
        <color indexed="8"/>
        <rFont val="Calibri"/>
        <family val="2"/>
        <charset val="186"/>
      </rPr>
      <t xml:space="preserve"> (likuma 14.panta trešā daļa)</t>
    </r>
  </si>
  <si>
    <t>EDS 5.4</t>
  </si>
  <si>
    <t>Ilgtermiņa ieguldījumu objekts</t>
  </si>
  <si>
    <t>Bilances vērtība izslēgšanas brīdī</t>
  </si>
  <si>
    <t>Atsavināšanas ieņēmumi</t>
  </si>
  <si>
    <t xml:space="preserve">Bruto ieņēmumi </t>
  </si>
  <si>
    <t>Atsavināšanas citi izdevumi</t>
  </si>
  <si>
    <t>Bruto izdevumi</t>
  </si>
  <si>
    <t>Peļņa vai zaudējumi no objekta atsavināšanas</t>
  </si>
  <si>
    <t>Pārdošanas ieņēmumi</t>
  </si>
  <si>
    <t>No pārvērtēšanas rezerves un citi</t>
  </si>
  <si>
    <t>Ilgtermiņa ieguldījumu objekts Nr.1</t>
  </si>
  <si>
    <t>Ilgtermiņa ieguldījumu objekts Nr.2</t>
  </si>
  <si>
    <t>Ilgtermiņa ieguldījumu objekts Nr.3</t>
  </si>
  <si>
    <t xml:space="preserve">Paskaidrojums par peļņas vai zaudējumu aprēķinā iekļautajām ilgtermiņa ieguldījumu vērtības samazinājuma </t>
  </si>
  <si>
    <t>korekcijām, ja tās nav atsevišķi norādītas peļņas vai zaudējumu aprēķinā (likuma 23.panta ceturtā daļa)</t>
  </si>
  <si>
    <r>
      <t xml:space="preserve">Ar nepabeigtajiem būvdarbu līgumiem saistītie ieņēmumi un izmaksas </t>
    </r>
    <r>
      <rPr>
        <b/>
        <sz val="12"/>
        <color indexed="8"/>
        <rFont val="Calibri"/>
        <family val="2"/>
        <charset val="186"/>
      </rPr>
      <t xml:space="preserve"> </t>
    </r>
  </si>
  <si>
    <t>EDS 5.5</t>
  </si>
  <si>
    <t>(MK noteikumu 194.2)</t>
  </si>
  <si>
    <t>Apkopota finanšu informācija par nepabeigtajiem būvdarbu līgumiem no to noslēgšanas dienas līdz bilances datumam:)</t>
  </si>
  <si>
    <t>Pasūtītājs un līguma Nr.</t>
  </si>
  <si>
    <t>Radušos izmaksu kopsumma</t>
  </si>
  <si>
    <t>Atzīto ieņēmumu kopsumma</t>
  </si>
  <si>
    <t>Aplēsto gaidāmo zaudējumu kopsumma (ja tāda iri)</t>
  </si>
  <si>
    <t>No pasūtītājiem saņemto avansa maksājumu kopsumma</t>
  </si>
  <si>
    <t>Pasūtītāju aizturēto maksājumu kopsumma par līguma nosacījumu neievērošanu vai nekvalitatīvu darbu izpildi</t>
  </si>
  <si>
    <t>Ieņēmumi no līdzdalības</t>
  </si>
  <si>
    <t>Ieņēmumus no dividendēm uzskaita, kad ir pieņemts dalībnieku sapulces lēmums par dividendēs izmaksājamo peļņas daļu, kā arī noteikta un aprēķināta dividendes summa.</t>
  </si>
  <si>
    <t>Radniecīgo sabiedrību kapitālā</t>
  </si>
  <si>
    <t>Asociēto sabiedrību kapitālā</t>
  </si>
  <si>
    <t>Citu sabiedrību kapitālā</t>
  </si>
  <si>
    <t>Ieņēmumi no pārējiem vērtspapīriem un aizdevumiem, kas veidojuši ilgtermiņa finanšu ieguldījumus</t>
  </si>
  <si>
    <t>No radniecīgajām sabiedrībām</t>
  </si>
  <si>
    <t>No asociētajām sabiedrībām un citām sabiedrībām, kā arī no vērtspapīriem un citiem ilgtermiņa debitoriem</t>
  </si>
  <si>
    <t>No citām personām</t>
  </si>
  <si>
    <t>Procentu maksājumi un tamlīdzīgas izmaksas</t>
  </si>
  <si>
    <t>Radniecīgajām sabiedrībām</t>
  </si>
  <si>
    <t>Citām personām</t>
  </si>
  <si>
    <t>Uzņēmuma ienākuma nodoklis par pārskata gadu</t>
  </si>
  <si>
    <t>Aprēķinātais nodoklis saskaņā ar deklarāciju</t>
  </si>
  <si>
    <t>Ārkārtas dividendes</t>
  </si>
  <si>
    <t>Aprēķinātas ārkārtas dividendes</t>
  </si>
  <si>
    <t xml:space="preserve">Skaidrojums par bilances posteņiem </t>
  </si>
  <si>
    <t>V.</t>
  </si>
  <si>
    <t xml:space="preserve"> ILGTERMIŅA IEGULDĪJUMI</t>
  </si>
  <si>
    <t>EDS p.3.1</t>
  </si>
  <si>
    <t>Nemateriālie ieguldījumi</t>
  </si>
  <si>
    <t>Nemateriālie ieguldījumu posteni</t>
  </si>
  <si>
    <t>Attīstības izmaksas</t>
  </si>
  <si>
    <t xml:space="preserve"> Koncesijas, patenti, licences, preču zīmes un tamlīdzīgas tiesības</t>
  </si>
  <si>
    <t>Citi nemateriālie ieguldījumi</t>
  </si>
  <si>
    <t>Avansa maksājumi par NI</t>
  </si>
  <si>
    <t>Nemateriālie ieguldījumi kopā</t>
  </si>
  <si>
    <t xml:space="preserve">Iegādes izmaksas vai ražošanas pašizmaksa </t>
  </si>
  <si>
    <t xml:space="preserve"> Iegādes izmaksas pārskata gada sākumā </t>
  </si>
  <si>
    <t xml:space="preserve"> Vērtības palielinājumi pārskata gadā</t>
  </si>
  <si>
    <t xml:space="preserve"> Iekļauta aizņēmumu procentu summa</t>
  </si>
  <si>
    <t xml:space="preserve"> Atsavināšana vai likvidācija pārskata gadā</t>
  </si>
  <si>
    <t>Pārvietošana uz citu posteni pārskata gadā</t>
  </si>
  <si>
    <t xml:space="preserve"> Iegādes izmaksas pārskata gada beigās </t>
  </si>
  <si>
    <t xml:space="preserve"> Vērtības samazinājuma korekcijas </t>
  </si>
  <si>
    <t xml:space="preserve">Uzkrātās vērtības samazinājuma korekcijas pārskata gada sākumā </t>
  </si>
  <si>
    <t xml:space="preserve"> Pārskata gadā aprēķinātās vērtības samazinājuma korekcijas</t>
  </si>
  <si>
    <t>Korekciju kopsummas izmaiņas saistībā ar atsavināšanu, likvidāciju vai pārvietošanu</t>
  </si>
  <si>
    <t>Uzkrātās vērtības samazinājuma korekcijas pārskata gada beigās</t>
  </si>
  <si>
    <t>Bilances vērtība gada sākumā</t>
  </si>
  <si>
    <t>Bilances vērtība gada beigās</t>
  </si>
  <si>
    <t>Piezīme Nr.6</t>
  </si>
  <si>
    <t>Pamatlīdzekļi</t>
  </si>
  <si>
    <t>EDS p.3.2</t>
  </si>
  <si>
    <t>Pamatlīdzekļu posteni</t>
  </si>
  <si>
    <t>Nekustāmie īpašumi</t>
  </si>
  <si>
    <t>Tehnoloģiskās iekārtas un ierīces</t>
  </si>
  <si>
    <t>Ilgtermiņa ieguldījumi nomātajos p/l</t>
  </si>
  <si>
    <t>Pamatlīdzekļu izveidošanas izmaksas</t>
  </si>
  <si>
    <t>Avansa maksājumi pa p/l</t>
  </si>
  <si>
    <t>kopā</t>
  </si>
  <si>
    <t>Iegādes izmaksās vai pārvērtēta vērtība</t>
  </si>
  <si>
    <t xml:space="preserve">Pārvērtēts </t>
  </si>
  <si>
    <t xml:space="preserve">Ilgtermiņa finanšu ieguldījumi </t>
  </si>
  <si>
    <t>EDS 3.3</t>
  </si>
  <si>
    <t>Finanšu ieguldījumu posteni</t>
  </si>
  <si>
    <t>Līdzdalība radniecīgo sabiedrību kapitālā</t>
  </si>
  <si>
    <t xml:space="preserve"> Līdzdalība asociēto sabiedrību kapitālā</t>
  </si>
  <si>
    <t>Pārējie vērtspapīri un ieguldījumi</t>
  </si>
  <si>
    <t>Uz gada beigām uzņēmumam bija ieguldījumi sekojošos radniecīgos uzņēmumos:</t>
  </si>
  <si>
    <t xml:space="preserve">Meitas sabiedrības nosaukums, juridiskā adrese </t>
  </si>
  <si>
    <t>Līdzdalības daļa, %</t>
  </si>
  <si>
    <t>Iegādes vērtība</t>
  </si>
  <si>
    <t>Vērtības samazinājuma korekcija</t>
  </si>
  <si>
    <t>Neto bilances vērtība uz 31.12.16</t>
  </si>
  <si>
    <t>Peļņa par 2016.g.</t>
  </si>
  <si>
    <t>Pašu kapitāls  gada beigās</t>
  </si>
  <si>
    <t>Uz gada beigām uzņēmumam bija ieguldījumi sekojošos asociētajos uzņēmumos:</t>
  </si>
  <si>
    <t xml:space="preserve">Asociētās sabiedrības nosaukums, juridiskā adrese </t>
  </si>
  <si>
    <t>Skaidrojums par finanšu instrumentiem, kas novērtēti patiesajā vērtībā</t>
  </si>
  <si>
    <t>EDS 3.4</t>
  </si>
  <si>
    <t>Nozīmīgākie pieņēmumi novērtēšanai patiesajā vērtībā, ja novērtēšanu nevar ticami veikt atbilstoši likuma 37.panta pirmajai daļai un tos novērtē saskaņā ar likuma 14 panta pirmās daļas 10.punktu (likuma 52.panta trešās daļas 1.punkts)</t>
  </si>
  <si>
    <t>Kategorijas Nr.</t>
  </si>
  <si>
    <t>Patiesā vērtība gada sākumā EUR</t>
  </si>
  <si>
    <t xml:space="preserve"> Vērtības izmaiņas, kas ietvertas peļņas vai zaudējumu aprēķinā  EUR</t>
  </si>
  <si>
    <t>Vērtības izmaiņas postenī "Finanšu instrumentu pārvērtēšanas rezerve" EUR</t>
  </si>
  <si>
    <t>Patiesā pārskata perioda beigās EUR</t>
  </si>
  <si>
    <t>3.</t>
  </si>
  <si>
    <t>kopā:</t>
  </si>
  <si>
    <t xml:space="preserve"> </t>
  </si>
  <si>
    <t>Aizdevumi uzņēmuma līdzīpašniekiem un vadībai</t>
  </si>
  <si>
    <t>EDS 3.3.2</t>
  </si>
  <si>
    <t>Vadībai izsniegto avansu, aizdevumu vai galvojumu saistību summas sadalījumā pa atsevišķām amatu grupām (padomes un valdes locekļi), norādot procentu likmes, svarīgākos nosacījumus un atmaksātās, norakstītās un atmaksājamās summas;(likuma 52.panta pirmās daļas 3.punkts)</t>
  </si>
  <si>
    <t>Nr.</t>
  </si>
  <si>
    <t>Amats</t>
  </si>
  <si>
    <t>Izsniegšanas datums</t>
  </si>
  <si>
    <t>Izsniegtās summas vai galvojuma apmērs EUR</t>
  </si>
  <si>
    <t>Procentu likme</t>
  </si>
  <si>
    <t>Atpakaļ saņemtās summas apmērs EUR</t>
  </si>
  <si>
    <t>Aizdevuma atmaksas datums</t>
  </si>
  <si>
    <t>Parāda atlikums pārskata perioda sākumā EUR</t>
  </si>
  <si>
    <t>Parāda atlikums pārskata perioda beigās EUR</t>
  </si>
  <si>
    <t>Ilgtermiņa daļa</t>
  </si>
  <si>
    <t>4.</t>
  </si>
  <si>
    <t>x</t>
  </si>
  <si>
    <t>Īstermiņa daļa</t>
  </si>
  <si>
    <t xml:space="preserve">Pārējie aizdevumi un citi ilgtermiņa debitori </t>
  </si>
  <si>
    <t>izmaiņas</t>
  </si>
  <si>
    <t>Radniecīgo sabiedrību parādi</t>
  </si>
  <si>
    <t>Piezīme Nr</t>
  </si>
  <si>
    <t>Asociēto sabiedrību parādi</t>
  </si>
  <si>
    <t>VI.</t>
  </si>
  <si>
    <t>Apgrozāmie līdzekļi</t>
  </si>
  <si>
    <t>Piezīme Nr.7</t>
  </si>
  <si>
    <t>Krājumu atlikumi</t>
  </si>
  <si>
    <t>1. Materiāli</t>
  </si>
  <si>
    <t>2.Mazvērtiģie priekšmeti</t>
  </si>
  <si>
    <t>Piezīme Nr.8</t>
  </si>
  <si>
    <t xml:space="preserve">Pircēju un pasūtītāju parādi </t>
  </si>
  <si>
    <t>1. Nacionālais veselibas dienests</t>
  </si>
  <si>
    <t>2. Pircēju parādi</t>
  </si>
  <si>
    <t xml:space="preserve">3. Riska valsts nodeva </t>
  </si>
  <si>
    <t>Piezīme Nr.9</t>
  </si>
  <si>
    <t>1. Parāds sask.ar krimināllietu</t>
  </si>
  <si>
    <t>Piezīme Nr.10</t>
  </si>
  <si>
    <t>Nākamo periodu izmaksas</t>
  </si>
  <si>
    <t>Uzrādītas izmaksas, kas izdarītas pirms bilances sastādīšanas datuma, bet attiecas uz nākamo gadu Paskaidrot, pa izmaksu veidiem</t>
  </si>
  <si>
    <t>Nr. p.k.</t>
  </si>
  <si>
    <t>Izdevumu veids</t>
  </si>
  <si>
    <t>Samaksāts pārskata gadā</t>
  </si>
  <si>
    <t>Norakstīts pārskata gadā ( - )</t>
  </si>
  <si>
    <t>Īpašuma apdrošināšana</t>
  </si>
  <si>
    <t>Uzkrātie ieņēmumi</t>
  </si>
  <si>
    <t xml:space="preserve">1. </t>
  </si>
  <si>
    <t>Piezīme Nr.11</t>
  </si>
  <si>
    <t>Naudas līdzekļi</t>
  </si>
  <si>
    <t>1. Kase</t>
  </si>
  <si>
    <t>2. Norēķīnu konta</t>
  </si>
  <si>
    <t xml:space="preserve">VII. </t>
  </si>
  <si>
    <t xml:space="preserve"> PAŠU KAPITĀLS</t>
  </si>
  <si>
    <t>Piezīme Nr.12</t>
  </si>
  <si>
    <t>Pamatkapitāls</t>
  </si>
  <si>
    <t>1.Parakstītais kapitāls</t>
  </si>
  <si>
    <t>Piezīme Nr.13</t>
  </si>
  <si>
    <t>EDS 4.1</t>
  </si>
  <si>
    <r>
      <t>Posteņa "Ilgtermiņa ieguldījumu pārvērtēšanas rezerve" izmaiņas</t>
    </r>
    <r>
      <rPr>
        <b/>
        <sz val="10"/>
        <color indexed="8"/>
        <rFont val="Calibri"/>
        <family val="2"/>
        <charset val="186"/>
      </rPr>
      <t xml:space="preserve"> </t>
    </r>
  </si>
  <si>
    <t>(likuma 34.panta pirmā daļa, 52.panta otrā daļa, MK noteikumu 105.punkts)</t>
  </si>
  <si>
    <t>Pamatlīdzekļu postenis</t>
  </si>
  <si>
    <t>Ilgtermiņa ieguldījumu pārvērtēšanas rezerves vērtība</t>
  </si>
  <si>
    <t>Pamatlīdzekļu bilances vērtība</t>
  </si>
  <si>
    <t>Pārskata perioda sākumā</t>
  </si>
  <si>
    <t>Pārskata perioda beigās</t>
  </si>
  <si>
    <t xml:space="preserve"> Samazinājuma korekcijas </t>
  </si>
  <si>
    <t xml:space="preserve"> Perioda sākumā</t>
  </si>
  <si>
    <t xml:space="preserve"> Perioda beigās, ja pārvērtēšana nebūtu veikta</t>
  </si>
  <si>
    <t xml:space="preserve"> Perioda beigās, kad pārvērtēšana veikta</t>
  </si>
  <si>
    <t>Nekustamie īpašumi, kopā:</t>
  </si>
  <si>
    <t>Nr.1</t>
  </si>
  <si>
    <t>Nr.2</t>
  </si>
  <si>
    <t>Nr.3</t>
  </si>
  <si>
    <t>Dzīvnieki un augi, kopā</t>
  </si>
  <si>
    <t>Tehnoloģiskās iekārtas un ierīces, kopā</t>
  </si>
  <si>
    <t>Parēji pamatlīdzekļi un inventārs, kopā</t>
  </si>
  <si>
    <t xml:space="preserve">VIII. </t>
  </si>
  <si>
    <t>UZKRĀJUMI</t>
  </si>
  <si>
    <t>Uzkrājumi</t>
  </si>
  <si>
    <t>Uzkrājuma veids</t>
  </si>
  <si>
    <t>Apjoms pārskata gada sākumā</t>
  </si>
  <si>
    <t>Palielinājums</t>
  </si>
  <si>
    <t>Samazinājums</t>
  </si>
  <si>
    <t>Apjoms pārskata gada beigās</t>
  </si>
  <si>
    <t>IX.</t>
  </si>
  <si>
    <t>Ilgtermiņa kreditori</t>
  </si>
  <si>
    <t xml:space="preserve"> Aizņēmumi no kredītiestādēm</t>
  </si>
  <si>
    <t>Aizņēmuma līgums</t>
  </si>
  <si>
    <t>Vispārēja informācija</t>
  </si>
  <si>
    <t>Nodrošinājuma veids un forma</t>
  </si>
  <si>
    <t>Atlikumu izmaiņas</t>
  </si>
  <si>
    <t>Līguma termiņš</t>
  </si>
  <si>
    <t>% likme (gadā)</t>
  </si>
  <si>
    <t>Atlikums EUR</t>
  </si>
  <si>
    <t>Citi aizņēmumi</t>
  </si>
  <si>
    <t>Kreditoru parādu kopsummu, kuras samaksas termiņš ir ilgāks par pieciem gadiem pēc bilances datuma, kā arī kreditoru parādu kopsummu, kas ir segta ar nodrošinājumu, norādot nodrošinājuma veidu un formu;</t>
  </si>
  <si>
    <t>EDS 4.4</t>
  </si>
  <si>
    <t>Aizņēmuma veids</t>
  </si>
  <si>
    <t>1.1.</t>
  </si>
  <si>
    <t>Aizņēmumi pret obligācijām, kuru samaksas termiņš ilgāks par 5 gadiem (likuma 52.panta pirmās daļas 5.punkts)</t>
  </si>
  <si>
    <t>1.2.</t>
  </si>
  <si>
    <t>Aizņēmumi pret obligācijām, kuri segti ar nodrošinājumu, norādot nodrošinājuma veidu un formu (likuma 52.panta pirmās daļas 5.punkts)</t>
  </si>
  <si>
    <t>2.1.</t>
  </si>
  <si>
    <t>Akcijās pārvēršamie aizņēmumi kuru samaksas termiņš ilgāks par 5 gadiem (likuma 52.panta pirmās daļas 5.punkts)</t>
  </si>
  <si>
    <t>2.2.</t>
  </si>
  <si>
    <t>Akcijās pārvēršamie aizņēmumi, kuri segti ar nodrošinājumu, norādot nodrošinājuma veidu un formu (likuma 52.panta pirmās daļas 5.punkts)</t>
  </si>
  <si>
    <t>3.1.</t>
  </si>
  <si>
    <t>Aizņēmumi no kredītiestādēm, kuru samaksas termiņš ilgāks par 5 gadiem (likuma 52.panta pirmās daļas 5.punkts)</t>
  </si>
  <si>
    <t>3.2.</t>
  </si>
  <si>
    <t>Aizņēmumi no kredītiestādēm, kuri segti ar nodrošinājumu, norādot nodrošinājuma veidu un formu (likuma 52.panta pirmās daļas 5.punkts)</t>
  </si>
  <si>
    <t>4.1.</t>
  </si>
  <si>
    <t>Citi aizņēmumi, kuru samaksas termiņš ilgāks par 5 gadiem (likuma 52.panta pirmās daļas 5.punkts)</t>
  </si>
  <si>
    <t>4.2.</t>
  </si>
  <si>
    <t>Citi aizņēmumi, kuri segti ar nodrošinājumu, norādot nodrošinājuma veidu un formu (likuma 52.panta pirmās daļas 5.punkts)</t>
  </si>
  <si>
    <t>5.1.</t>
  </si>
  <si>
    <t>Aizņēmumi no radniecīgajām sabiedrībām, kuru samaksas termiņš ilgāks par 5 gadiem (likuma 52.panta pirmās daļas 5.punkts)</t>
  </si>
  <si>
    <t>5.2.</t>
  </si>
  <si>
    <t>Aizņēmumi no radniecīgajām sabiedrībām, kuri segti ar nodrošinājumu, norādot nodrošinājuma veidu un formu (likuma 52.panta pirmās daļas 5.punkts)</t>
  </si>
  <si>
    <t>6.1.</t>
  </si>
  <si>
    <t>Aizņēmumi no asociētajām sabiedrībām, kuru samaksas termiņš ilgāks par 5 gadiem (likuma 52.panta pirmās daļas 5.punkts)</t>
  </si>
  <si>
    <t>6.2.</t>
  </si>
  <si>
    <t>Aizņēmumi no asociētajām sabiedrībām, kuri segti ar nodrošinājumu, norādot nodrošinājuma veidu un formu (likuma 52.panta pirmās daļas 5.punkts)</t>
  </si>
  <si>
    <t>7.1.</t>
  </si>
  <si>
    <t>Maksājamie vekseļi, kuri segti ar nodrošinājumu, norādot nodrošinājuma veidu un formu (likuma 52.panta pirmās daļas 5.punkts)</t>
  </si>
  <si>
    <t>7.2.</t>
  </si>
  <si>
    <t>EDS 4.4.</t>
  </si>
  <si>
    <t>Starpība starp atmaksājamo un saņemto aizņēmuma summu (likuma 27.panta pirmā daļa)</t>
  </si>
  <si>
    <t>Aizņēmuma saņemšanas gads</t>
  </si>
  <si>
    <t>Saņemtā summa EUR</t>
  </si>
  <si>
    <t>Atmaksājamā summa EUR</t>
  </si>
  <si>
    <t>Starpība EUR</t>
  </si>
  <si>
    <t>Saistību veids</t>
  </si>
  <si>
    <t>Parādi piegādātājiem un darbuzņēmējiem, kuru samaksas termiņš ilgāks par 5 gadiem pēc bilances datuma (likuma 52.panta pirmās daļas 5.punkts)</t>
  </si>
  <si>
    <t>Parādi piegādātājiem un darbuzņēmējiem, kuri segti ar nodrošinājumu, norādot nodrošinājuma veidu un formu (likuma 52.panta pirmās daļas 5.punkts)</t>
  </si>
  <si>
    <t>No pircējiem saņemtie avansi, kuru segšanas termiņš ilgāks par 5 gadiem pēc bilances datuma (likuma 52.panta pirmās daļas 5.punkts)</t>
  </si>
  <si>
    <t>No pircējiem saņemtie avansi, kuri segti ar nodrošinājumu, norādot nodrošinājuma veidu un formu (likuma 52.panta pirmās daļas 5.punkts)</t>
  </si>
  <si>
    <t>Pārējo kreditoru parādi, kuru samaksas termiņš ilgāks par 5 gadiem pēc bilances datuma (likuma 52.panta pirmās daļas 5.punkts)</t>
  </si>
  <si>
    <t>Pārējie kreditoru parādi, kuri segti ar nodrošinājumu, norādot nodrošinājuma veidu un formu (likuma 52.panta pirmās daļas 5.punkts)</t>
  </si>
  <si>
    <t>Neizmaksātās dividendes, kuru izmaksas termiņš ilgāks par 5 gadiem pēc bilances datuma</t>
  </si>
  <si>
    <t>Parādi radniecīgajiem sabiedrībām</t>
  </si>
  <si>
    <t>Postenī uzrādītas līdz bilances beigu datumam neatmaksātās summas.</t>
  </si>
  <si>
    <t>Parādi asociētajām sabiedrībām</t>
  </si>
  <si>
    <t xml:space="preserve">Nākamo periodu ieņēmumi </t>
  </si>
  <si>
    <t>X.</t>
  </si>
  <si>
    <t>ĪSTERMIŅA KREDITORU PARĀDI</t>
  </si>
  <si>
    <t>No pircējiem saņemtie avansi</t>
  </si>
  <si>
    <t>Piezīme Nr.14</t>
  </si>
  <si>
    <t>Parādi piegādātājiem un darbuzņēmējiem</t>
  </si>
  <si>
    <t>1. Parādi piegādātājiem un darbuzņēmējiem</t>
  </si>
  <si>
    <t xml:space="preserve"> Parādi radniecīgajām sabiedrībām</t>
  </si>
  <si>
    <t xml:space="preserve">1 Jānorāda katrs aizņēmuma līgums </t>
  </si>
  <si>
    <t>3. Citi parādi</t>
  </si>
  <si>
    <t>Postenī uzrādītas līdz bilances beigu datumam neatmaksātās summas Jānorāda sīki pēc kādiem līgumiem, kas ir ieķīlāts, norādot to bilances atlikušo vērtību uz 31.12.</t>
  </si>
  <si>
    <t xml:space="preserve"> Parādi asociētajām sabiedrībām</t>
  </si>
  <si>
    <t>Piezīme Nr.16</t>
  </si>
  <si>
    <t>Pārējie kreditori</t>
  </si>
  <si>
    <t>1. Neizmaksātā darba alga</t>
  </si>
  <si>
    <t>Piezīme Nr.15</t>
  </si>
  <si>
    <t xml:space="preserve">Nodokļi un valsts sociālās apdrošināšanas obligātās iemaksas </t>
  </si>
  <si>
    <t>Nodoklis</t>
  </si>
  <si>
    <t>1. VSAOI</t>
  </si>
  <si>
    <t>2. IIN</t>
  </si>
  <si>
    <t>3. RVN</t>
  </si>
  <si>
    <t>4. PVN</t>
  </si>
  <si>
    <t>Neizmaksātās dividendes</t>
  </si>
  <si>
    <t>Piezīme Nr.17</t>
  </si>
  <si>
    <t>Uzkrātās saistības</t>
  </si>
  <si>
    <t>Uzkrātās saistības atvaļinājumiem</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</si>
  <si>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</si>
  <si>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</si>
  <si>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</si>
  <si>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</si>
  <si>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</si>
  <si>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</si>
  <si>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</si>
  <si>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</si>
  <si>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</si>
  <si>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</si>
  <si>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</si>
  <si>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</si>
  <si>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</si>
  <si>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</si>
  <si>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</si>
  <si>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</si>
  <si>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</si>
  <si>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</si>
  <si>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</si>
  <si>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</si>
  <si>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</si>
  <si>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</si>
  <si>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</si>
  <si>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</si>
  <si>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</si>
  <si>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</si>
  <si>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</si>
  <si>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</si>
  <si>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</si>
  <si>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</si>
  <si>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</si>
  <si>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</si>
  <si>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</si>
  <si>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</si>
  <si>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</si>
  <si>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</si>
  <si>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</si>
  <si>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</si>
  <si>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</si>
  <si>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</si>
  <si>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</si>
  <si>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</si>
  <si>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</si>
  <si>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</si>
  <si>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</si>
  <si>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</si>
  <si>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</si>
  <si>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</si>
  <si>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</si>
  <si>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</si>
  <si>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</si>
  <si>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</si>
  <si>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</si>
  <si>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</si>
  <si>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</si>
  <si>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</si>
  <si>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</si>
  <si>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</si>
  <si>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</si>
  <si>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</si>
  <si>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</si>
  <si>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</si>
  <si>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</si>
  <si>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</si>
  <si>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</si>
  <si>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</si>
  <si>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</si>
  <si>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</si>
  <si>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Piezīme Nr. 4; 5</t>
  </si>
  <si>
    <t>Piezīme Nr.18</t>
  </si>
  <si>
    <t>18</t>
  </si>
  <si>
    <t>Pirms labojumiem  31.12.18</t>
  </si>
  <si>
    <t>Pēc labojumiem 31.12.18</t>
  </si>
  <si>
    <t>Piezīme Nr. 0</t>
  </si>
  <si>
    <t>Uzkrājumi šaubīgiem debitoriem</t>
  </si>
  <si>
    <t>Kompensācijas ieņēmumi komunāliem pakalpojumiem</t>
  </si>
  <si>
    <t>Telpu nomas  pakalpojumi</t>
  </si>
  <si>
    <t>Ilgtermiņa parvērtēšanas rezerve</t>
  </si>
  <si>
    <t>Darba devēja soc.nodokļa pārmaksa</t>
  </si>
  <si>
    <t>Zemes nomas maksa saskaņā ar tiesas lēmumu</t>
  </si>
  <si>
    <t>Citi ieņēmumi</t>
  </si>
  <si>
    <t>2. Izpildu lietā</t>
  </si>
  <si>
    <t>Bēru pabalsts</t>
  </si>
  <si>
    <t>Reģistrācijas Nr.  41503015297</t>
  </si>
  <si>
    <t>Atlikums 01.01. 2022</t>
  </si>
  <si>
    <t>30.06.2022 (pēc apgrozījuma izmaksu metodes)</t>
  </si>
  <si>
    <t>2022.gada 21.jūlijā</t>
  </si>
  <si>
    <t>Pārskata periodā   EUR</t>
  </si>
  <si>
    <t>Perioda beigās     EUR</t>
  </si>
  <si>
    <t>Perioda beigās  EUR</t>
  </si>
  <si>
    <t xml:space="preserve">Finanšu pārskata, kas sagatavots uz  2022.gada 30.jūnija,  pielikums. </t>
  </si>
  <si>
    <t>Atlikums 30.06. 2022</t>
  </si>
  <si>
    <t>no 2022.01.01 līdz 2022.06.30.</t>
  </si>
  <si>
    <t xml:space="preserve"> PĀRSKATS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</si>
</sst>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00&quot;    &quot;;\-#,##0.00&quot;    &quot;;&quot; -&quot;#&quot;    &quot;;@\ "/>
    <numFmt numFmtId="165" formatCode="yyyy/mm/dd"/>
    <numFmt numFmtId="166" formatCode="000"/>
    <numFmt numFmtId="167" formatCode="\ #,##0.00\ ;\-#,##0.00\ ;&quot; -&quot;#\ ;@\ "/>
    <numFmt numFmtId="168" formatCode="\ #,##0\ ;\-#,##0\ ;&quot; -&quot;#\ ;@\ "/>
    <numFmt numFmtId="169" formatCode="mmm\ dd"/>
    <numFmt numFmtId="170" formatCode="&quot;Ls &quot;#,##0.00;[Red]&quot;Ls &quot;#,##0.00"/>
    <numFmt numFmtId="171" formatCode="&quot;Ls &quot;#,##0;[Red]&quot;Ls &quot;#,##0"/>
    <numFmt numFmtId="172" formatCode="0.000;[Red]0.000"/>
    <numFmt numFmtId="173" formatCode="0.0000"/>
    <numFmt numFmtId="174" formatCode="&quot;Ls &quot;#,##0.000;[Red]&quot;Ls &quot;#,##0.000"/>
  </numFmts>
  <fonts count="6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b/>
      <sz val="12"/>
      <color indexed="8"/>
      <name val="Calibri"/>
      <family val="2"/>
      <charset val="186"/>
    </font>
    <font>
      <sz val="10"/>
      <color indexed="8"/>
      <name val="Calibri"/>
      <family val="2"/>
      <charset val="186"/>
    </font>
    <font>
      <b/>
      <sz val="10"/>
      <name val="Calibri"/>
      <family val="2"/>
      <charset val="186"/>
    </font>
    <font>
      <b/>
      <sz val="10"/>
      <color indexed="8"/>
      <name val="Calibri"/>
      <family val="2"/>
      <charset val="186"/>
    </font>
    <font>
      <b/>
      <u/>
      <sz val="12"/>
      <name val="Calibri"/>
      <family val="2"/>
      <charset val="186"/>
    </font>
    <font>
      <sz val="10"/>
      <color indexed="8"/>
      <name val="Calibri"/>
      <family val="2"/>
      <charset val="204"/>
    </font>
    <font>
      <sz val="10"/>
      <name val="Calibri"/>
      <family val="2"/>
      <charset val="204"/>
    </font>
    <font>
      <b/>
      <i/>
      <sz val="10"/>
      <color indexed="8"/>
      <name val="Calibri"/>
      <family val="2"/>
      <charset val="186"/>
    </font>
    <font>
      <sz val="10"/>
      <color indexed="10"/>
      <name val="Calibri"/>
      <family val="2"/>
      <charset val="186"/>
    </font>
    <font>
      <b/>
      <u/>
      <sz val="12"/>
      <color indexed="8"/>
      <name val="Calibri"/>
      <family val="2"/>
      <charset val="186"/>
    </font>
    <font>
      <b/>
      <u/>
      <sz val="12"/>
      <color indexed="10"/>
      <name val="Calibri"/>
      <family val="2"/>
      <charset val="186"/>
    </font>
    <font>
      <b/>
      <sz val="10"/>
      <color indexed="10"/>
      <name val="Calibri"/>
      <family val="2"/>
      <charset val="186"/>
    </font>
    <font>
      <sz val="10"/>
      <color indexed="63"/>
      <name val="Calibri"/>
      <family val="2"/>
      <charset val="186"/>
    </font>
    <font>
      <b/>
      <u/>
      <sz val="10"/>
      <color indexed="8"/>
      <name val="Calibri"/>
      <family val="2"/>
      <charset val="186"/>
    </font>
    <font>
      <b/>
      <i/>
      <sz val="8"/>
      <color indexed="8"/>
      <name val="Calibri"/>
      <family val="2"/>
      <charset val="186"/>
    </font>
    <font>
      <b/>
      <sz val="8"/>
      <color indexed="8"/>
      <name val="Calibri"/>
      <family val="2"/>
      <charset val="186"/>
    </font>
    <font>
      <b/>
      <sz val="8"/>
      <name val="Calibri"/>
      <family val="2"/>
      <charset val="186"/>
    </font>
    <font>
      <sz val="10"/>
      <name val="Calibri"/>
      <family val="2"/>
      <charset val="186"/>
    </font>
    <font>
      <u/>
      <sz val="12"/>
      <name val="Calibri"/>
      <family val="2"/>
      <charset val="186"/>
    </font>
    <font>
      <sz val="12"/>
      <name val="Calibri"/>
      <family val="2"/>
      <charset val="186"/>
    </font>
    <font>
      <b/>
      <sz val="12"/>
      <name val="Calibri"/>
      <family val="2"/>
      <charset val="186"/>
    </font>
    <font>
      <sz val="12"/>
      <color indexed="10"/>
      <name val="Calibri"/>
      <family val="2"/>
      <charset val="186"/>
    </font>
    <font>
      <sz val="12"/>
      <color indexed="8"/>
      <name val="Calibri"/>
      <family val="2"/>
      <charset val="186"/>
    </font>
    <font>
      <sz val="10"/>
      <name val="Calibri"/>
      <family val="2"/>
      <charset val="1"/>
    </font>
    <font>
      <i/>
      <sz val="10"/>
      <color indexed="8"/>
      <name val="Calibri"/>
      <family val="2"/>
      <charset val="186"/>
    </font>
    <font>
      <b/>
      <sz val="12"/>
      <color indexed="10"/>
      <name val="Calibri"/>
      <family val="2"/>
      <charset val="186"/>
    </font>
    <font>
      <sz val="11"/>
      <color indexed="10"/>
      <name val="Cambria"/>
      <family val="1"/>
      <charset val="186"/>
    </font>
    <font>
      <b/>
      <sz val="9"/>
      <color indexed="8"/>
      <name val="Calibri"/>
      <family val="2"/>
      <charset val="186"/>
    </font>
    <font>
      <b/>
      <i/>
      <sz val="12"/>
      <color indexed="8"/>
      <name val="Calibri"/>
      <family val="2"/>
      <charset val="186"/>
    </font>
    <font>
      <b/>
      <i/>
      <sz val="12"/>
      <color indexed="10"/>
      <name val="Calibri"/>
      <family val="2"/>
      <charset val="186"/>
    </font>
    <font>
      <sz val="9"/>
      <color indexed="8"/>
      <name val="Calibri"/>
      <family val="2"/>
      <charset val="186"/>
    </font>
    <font>
      <sz val="9"/>
      <color indexed="10"/>
      <name val="Calibri"/>
      <family val="2"/>
      <charset val="186"/>
    </font>
    <font>
      <sz val="8"/>
      <name val="Calibri"/>
      <family val="2"/>
      <charset val="186"/>
    </font>
    <font>
      <sz val="8"/>
      <color indexed="8"/>
      <name val="Calibri"/>
      <family val="2"/>
      <charset val="186"/>
    </font>
    <font>
      <b/>
      <u/>
      <sz val="10"/>
      <color indexed="10"/>
      <name val="Calibri"/>
      <family val="2"/>
      <charset val="186"/>
    </font>
    <font>
      <b/>
      <sz val="9"/>
      <name val="Calibri"/>
      <family val="2"/>
      <charset val="186"/>
    </font>
    <font>
      <b/>
      <u/>
      <sz val="11"/>
      <color indexed="8"/>
      <name val="Calibri"/>
      <family val="2"/>
      <charset val="186"/>
    </font>
    <font>
      <b/>
      <u/>
      <sz val="10"/>
      <name val="Calibri"/>
      <family val="2"/>
      <charset val="186"/>
    </font>
    <font>
      <b/>
      <i/>
      <sz val="10"/>
      <name val="Calibri"/>
      <family val="2"/>
      <charset val="186"/>
    </font>
    <font>
      <b/>
      <i/>
      <sz val="10"/>
      <color indexed="10"/>
      <name val="Calibri"/>
      <family val="2"/>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1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26"/>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
      <patternFill patternType="solid">
        <fgColor theme="0"/>
        <bgColor indexed="64"/>
      </patternFill>
    </fill>
  </fills>
  <borders count="47">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68" fillId="0" borderId="0"/>
    <xf numFmtId="0" fontId="68" fillId="0" borderId="0"/>
    <xf numFmtId="0" fontId="2" fillId="0" borderId="0"/>
    <xf numFmtId="9" fontId="1" fillId="0" borderId="0" applyFill="0" applyBorder="0" applyAlignment="0" applyProtection="0"/>
    <xf numFmtId="9" fontId="1" fillId="0" borderId="0" applyFill="0" applyBorder="0" applyAlignment="0" applyProtection="0"/>
    <xf numFmtId="0" fontId="68" fillId="0" borderId="0"/>
    <xf numFmtId="9" fontId="1" fillId="0" borderId="0" applyFill="0" applyBorder="0" applyAlignment="0" applyProtection="0"/>
  </cellStyleXfs>
  <cellXfs count="684">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12" fillId="0" borderId="0" xfId="0" applyFont="1"/>
    <xf numFmtId="0" fontId="13" fillId="0" borderId="0" xfId="0" applyFont="1" applyAlignment="1"/>
    <xf numFmtId="49" fontId="14" fillId="0" borderId="1" xfId="0" applyNumberFormat="1" applyFont="1" applyFill="1" applyBorder="1" applyAlignment="1" applyProtection="1">
      <alignment horizontal="center" vertical="center" wrapText="1"/>
      <protection locked="0"/>
    </xf>
    <xf numFmtId="165" fontId="14"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Fill="1" applyBorder="1" applyAlignment="1" applyProtection="1">
      <alignment horizontal="center" vertical="top" wrapText="1"/>
      <protection locked="0"/>
    </xf>
    <xf numFmtId="0" fontId="12" fillId="0" borderId="2" xfId="0" applyFont="1" applyBorder="1"/>
    <xf numFmtId="0" fontId="12" fillId="0" borderId="2" xfId="0" applyFont="1" applyFill="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Fill="1" applyBorder="1" applyAlignment="1" applyProtection="1">
      <alignment horizontal="center" vertical="top" wrapText="1"/>
      <protection locked="0"/>
    </xf>
    <xf numFmtId="0" fontId="0" fillId="0" borderId="0" xfId="0" applyFont="1" applyBorder="1"/>
    <xf numFmtId="0" fontId="15" fillId="0" borderId="2" xfId="0" applyFont="1" applyFill="1" applyBorder="1" applyProtection="1">
      <protection locked="0"/>
    </xf>
    <xf numFmtId="3" fontId="15" fillId="0" borderId="2" xfId="0" applyNumberFormat="1" applyFont="1" applyFill="1" applyBorder="1" applyProtection="1">
      <protection hidden="1"/>
    </xf>
    <xf numFmtId="1" fontId="15" fillId="0" borderId="2" xfId="0" applyNumberFormat="1" applyFont="1" applyFill="1" applyBorder="1" applyProtection="1">
      <protection locked="0"/>
    </xf>
    <xf numFmtId="166" fontId="14" fillId="0" borderId="2" xfId="0" applyNumberFormat="1" applyFont="1" applyFill="1" applyBorder="1" applyAlignment="1" applyProtection="1">
      <alignment horizontal="center" vertical="top" wrapText="1"/>
      <protection locked="0"/>
    </xf>
    <xf numFmtId="0" fontId="15" fillId="0" borderId="0" xfId="0" applyFont="1" applyFill="1" applyProtection="1">
      <protection locked="0"/>
    </xf>
    <xf numFmtId="1" fontId="15" fillId="0" borderId="2" xfId="0" applyNumberFormat="1" applyFont="1" applyBorder="1" applyAlignment="1">
      <alignment horizontal="right"/>
    </xf>
    <xf numFmtId="166" fontId="14" fillId="0" borderId="1" xfId="0" applyNumberFormat="1" applyFont="1" applyFill="1" applyBorder="1" applyAlignment="1" applyProtection="1">
      <alignment horizontal="center" vertical="top" wrapText="1"/>
      <protection locked="0"/>
    </xf>
    <xf numFmtId="0" fontId="15" fillId="0" borderId="1" xfId="0" applyFont="1" applyFill="1" applyBorder="1" applyProtection="1">
      <protection locked="0"/>
    </xf>
    <xf numFmtId="0" fontId="14" fillId="2" borderId="0" xfId="0" applyFont="1" applyFill="1" applyBorder="1" applyAlignment="1" applyProtection="1">
      <alignment vertical="top" wrapText="1"/>
      <protection locked="0"/>
    </xf>
    <xf numFmtId="166" fontId="14" fillId="2" borderId="0" xfId="0" applyNumberFormat="1" applyFont="1" applyFill="1" applyBorder="1" applyAlignment="1" applyProtection="1">
      <alignment horizontal="center" vertical="top" wrapText="1"/>
      <protection locked="0"/>
    </xf>
    <xf numFmtId="1" fontId="17" fillId="2" borderId="0" xfId="0" applyNumberFormat="1" applyFont="1" applyFill="1" applyBorder="1" applyAlignment="1" applyProtection="1">
      <alignment horizontal="right"/>
      <protection locked="0"/>
    </xf>
    <xf numFmtId="0" fontId="12" fillId="2" borderId="0" xfId="0" applyFont="1" applyFill="1"/>
    <xf numFmtId="0" fontId="15" fillId="0" borderId="0" xfId="0" applyFont="1" applyBorder="1" applyAlignment="1"/>
    <xf numFmtId="0" fontId="15" fillId="0" borderId="0" xfId="0" applyFont="1"/>
    <xf numFmtId="0" fontId="15" fillId="0" borderId="0" xfId="0" applyFont="1" applyBorder="1"/>
    <xf numFmtId="0" fontId="17" fillId="0" borderId="0" xfId="0" applyFont="1"/>
    <xf numFmtId="0" fontId="15" fillId="0" borderId="2" xfId="0" applyFont="1" applyFill="1" applyBorder="1" applyAlignment="1" applyProtection="1">
      <alignment horizontal="center" vertical="top" wrapText="1"/>
      <protection locked="0"/>
    </xf>
    <xf numFmtId="49" fontId="15" fillId="0" borderId="2" xfId="0" applyNumberFormat="1" applyFont="1" applyFill="1" applyBorder="1" applyAlignment="1" applyProtection="1">
      <alignment horizontal="center" vertical="top"/>
      <protection locked="0"/>
    </xf>
    <xf numFmtId="167" fontId="15" fillId="0" borderId="2" xfId="0" applyNumberFormat="1" applyFont="1" applyFill="1" applyBorder="1" applyAlignment="1" applyProtection="1">
      <alignment horizontal="right" vertical="top"/>
      <protection locked="0"/>
    </xf>
    <xf numFmtId="0" fontId="15" fillId="0" borderId="3"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3" fontId="15" fillId="0" borderId="2" xfId="0" applyNumberFormat="1" applyFont="1" applyFill="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Fill="1" applyBorder="1" applyAlignment="1" applyProtection="1">
      <alignment horizontal="right" vertical="top"/>
      <protection locked="0"/>
    </xf>
    <xf numFmtId="49" fontId="15" fillId="0" borderId="4" xfId="0" applyNumberFormat="1" applyFont="1" applyFill="1" applyBorder="1" applyAlignment="1" applyProtection="1">
      <alignment horizontal="center" vertical="top"/>
      <protection locked="0"/>
    </xf>
    <xf numFmtId="49" fontId="15" fillId="0" borderId="3" xfId="0" applyNumberFormat="1" applyFont="1" applyFill="1" applyBorder="1" applyAlignment="1" applyProtection="1">
      <alignment horizontal="center" vertical="top" wrapText="1"/>
      <protection locked="0"/>
    </xf>
    <xf numFmtId="0" fontId="15" fillId="0" borderId="5" xfId="0" applyFont="1" applyFill="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Fill="1" applyBorder="1" applyAlignment="1" applyProtection="1">
      <alignment vertical="top"/>
      <protection locked="0"/>
    </xf>
    <xf numFmtId="1" fontId="15" fillId="0" borderId="2" xfId="0" applyNumberFormat="1" applyFont="1" applyFill="1" applyBorder="1" applyAlignment="1" applyProtection="1">
      <alignment vertical="top"/>
      <protection locked="0"/>
    </xf>
    <xf numFmtId="0" fontId="15" fillId="0" borderId="6" xfId="0" applyFont="1" applyBorder="1"/>
    <xf numFmtId="49" fontId="15" fillId="0" borderId="4" xfId="0" applyNumberFormat="1" applyFont="1" applyFill="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Fill="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Fill="1" applyBorder="1" applyAlignment="1" applyProtection="1">
      <alignment vertical="top"/>
      <protection locked="0"/>
    </xf>
    <xf numFmtId="49" fontId="14" fillId="0" borderId="2" xfId="0" applyNumberFormat="1" applyFont="1" applyFill="1" applyBorder="1" applyAlignment="1" applyProtection="1">
      <alignment horizontal="center" vertical="top"/>
      <protection locked="0"/>
    </xf>
    <xf numFmtId="3" fontId="14" fillId="0" borderId="2" xfId="0" applyNumberFormat="1" applyFont="1" applyFill="1" applyBorder="1" applyAlignment="1" applyProtection="1">
      <alignment horizontal="right" vertical="top"/>
      <protection locked="0"/>
    </xf>
    <xf numFmtId="1" fontId="15" fillId="0" borderId="7" xfId="0" applyNumberFormat="1" applyFont="1" applyFill="1" applyBorder="1" applyAlignment="1">
      <alignment horizontal="right"/>
    </xf>
    <xf numFmtId="0" fontId="14" fillId="0" borderId="3" xfId="0" applyFont="1" applyFill="1" applyBorder="1" applyAlignment="1" applyProtection="1">
      <alignment horizontal="right" vertical="top"/>
      <protection locked="0"/>
    </xf>
    <xf numFmtId="1" fontId="15" fillId="0" borderId="2"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4" fillId="0" borderId="4" xfId="0"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protection locked="0"/>
    </xf>
    <xf numFmtId="1" fontId="15" fillId="0" borderId="2" xfId="0" applyNumberFormat="1" applyFont="1"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Fill="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3" fontId="15" fillId="0" borderId="7" xfId="0" applyNumberFormat="1" applyFont="1" applyFill="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Fill="1" applyBorder="1" applyAlignment="1" applyProtection="1">
      <alignment vertical="center"/>
      <protection locked="0"/>
    </xf>
    <xf numFmtId="3" fontId="14" fillId="0" borderId="2" xfId="0"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3" fontId="12" fillId="0" borderId="0" xfId="0" applyNumberFormat="1" applyFont="1"/>
    <xf numFmtId="0" fontId="14" fillId="2" borderId="0" xfId="0" applyFont="1" applyFill="1" applyBorder="1" applyAlignment="1" applyProtection="1">
      <alignment horizontal="right" vertical="center"/>
      <protection locked="0"/>
    </xf>
    <xf numFmtId="49" fontId="15"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right" vertical="center"/>
      <protection hidden="1"/>
    </xf>
    <xf numFmtId="0" fontId="20" fillId="0" borderId="0" xfId="0" applyFont="1"/>
    <xf numFmtId="0" fontId="21" fillId="0" borderId="0" xfId="0" applyFont="1"/>
    <xf numFmtId="0" fontId="22" fillId="5" borderId="2" xfId="0" applyFont="1" applyFill="1" applyBorder="1" applyAlignment="1">
      <alignment horizontal="center" vertical="center" wrapText="1"/>
    </xf>
    <xf numFmtId="0" fontId="22" fillId="0" borderId="0" xfId="0" applyFont="1"/>
    <xf numFmtId="0" fontId="19" fillId="0" borderId="0" xfId="0" applyFont="1"/>
    <xf numFmtId="0" fontId="23" fillId="0" borderId="0" xfId="0" applyFont="1"/>
    <xf numFmtId="0" fontId="26" fillId="0" borderId="0" xfId="0" applyFont="1"/>
    <xf numFmtId="0" fontId="26" fillId="0" borderId="0" xfId="0" applyFont="1" applyBorder="1"/>
    <xf numFmtId="0" fontId="20" fillId="0" borderId="0" xfId="0" applyFont="1" applyBorder="1"/>
    <xf numFmtId="2" fontId="27" fillId="0" borderId="0" xfId="0" applyNumberFormat="1" applyFont="1"/>
    <xf numFmtId="0" fontId="28" fillId="0" borderId="0" xfId="0" applyFont="1"/>
    <xf numFmtId="2" fontId="29" fillId="0" borderId="0" xfId="0" applyNumberFormat="1" applyFont="1"/>
    <xf numFmtId="0" fontId="21" fillId="0" borderId="10" xfId="0" applyFont="1" applyBorder="1" applyAlignment="1">
      <alignment vertical="center"/>
    </xf>
    <xf numFmtId="0" fontId="26" fillId="5" borderId="2" xfId="0" applyFont="1" applyFill="1" applyBorder="1" applyAlignment="1">
      <alignment vertical="center" wrapText="1"/>
    </xf>
    <xf numFmtId="0" fontId="22" fillId="5" borderId="2" xfId="0" applyFont="1" applyFill="1" applyBorder="1" applyAlignment="1">
      <alignment vertical="center" wrapText="1"/>
    </xf>
    <xf numFmtId="0" fontId="26" fillId="5" borderId="2" xfId="0" applyFont="1" applyFill="1" applyBorder="1"/>
    <xf numFmtId="0" fontId="20" fillId="0" borderId="2" xfId="0" applyFont="1" applyBorder="1" applyAlignment="1">
      <alignment horizontal="left" wrapText="1"/>
    </xf>
    <xf numFmtId="0" fontId="20" fillId="0" borderId="2" xfId="0" applyFont="1" applyBorder="1"/>
    <xf numFmtId="0" fontId="20" fillId="6" borderId="2" xfId="0" applyFont="1" applyFill="1" applyBorder="1"/>
    <xf numFmtId="0" fontId="26" fillId="0" borderId="2" xfId="0" applyFont="1" applyFill="1" applyBorder="1"/>
    <xf numFmtId="0" fontId="20" fillId="0" borderId="0" xfId="0" applyFont="1" applyBorder="1" applyAlignment="1">
      <alignment horizontal="left" wrapText="1"/>
    </xf>
    <xf numFmtId="0" fontId="20" fillId="6" borderId="0" xfId="0" applyFont="1" applyFill="1" applyBorder="1"/>
    <xf numFmtId="0" fontId="26" fillId="0" borderId="0" xfId="0" applyFont="1" applyFill="1" applyBorder="1"/>
    <xf numFmtId="0" fontId="21" fillId="0" borderId="0" xfId="0" applyFont="1" applyBorder="1" applyAlignment="1">
      <alignment vertical="center"/>
    </xf>
    <xf numFmtId="2" fontId="30" fillId="0" borderId="0" xfId="0" applyNumberFormat="1" applyFont="1"/>
    <xf numFmtId="0" fontId="26" fillId="5" borderId="2" xfId="0" applyFont="1" applyFill="1" applyBorder="1" applyAlignment="1">
      <alignment wrapText="1"/>
    </xf>
    <xf numFmtId="0" fontId="22" fillId="5" borderId="2" xfId="0" applyFont="1" applyFill="1" applyBorder="1" applyAlignment="1">
      <alignment wrapText="1"/>
    </xf>
    <xf numFmtId="0" fontId="26" fillId="0" borderId="2" xfId="0" applyFont="1" applyBorder="1"/>
    <xf numFmtId="0" fontId="20" fillId="0" borderId="13" xfId="0" applyFont="1" applyBorder="1" applyAlignment="1">
      <alignment horizontal="center" wrapText="1"/>
    </xf>
    <xf numFmtId="0" fontId="20" fillId="0" borderId="13" xfId="0" applyFont="1" applyBorder="1"/>
    <xf numFmtId="0" fontId="20" fillId="6" borderId="13" xfId="0" applyFont="1" applyFill="1" applyBorder="1"/>
    <xf numFmtId="0" fontId="20" fillId="0" borderId="0" xfId="0" applyFont="1" applyBorder="1" applyAlignment="1">
      <alignment horizontal="center" wrapText="1"/>
    </xf>
    <xf numFmtId="0" fontId="21" fillId="5" borderId="2"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0" fillId="0" borderId="2" xfId="0" applyFont="1" applyFill="1" applyBorder="1"/>
    <xf numFmtId="0" fontId="22" fillId="0" borderId="0" xfId="0" applyFont="1" applyAlignment="1">
      <alignment horizontal="left"/>
    </xf>
    <xf numFmtId="2" fontId="30" fillId="0" borderId="0" xfId="0" applyNumberFormat="1" applyFont="1" applyAlignment="1">
      <alignment horizontal="left"/>
    </xf>
    <xf numFmtId="0" fontId="32" fillId="0" borderId="0" xfId="0" applyFont="1"/>
    <xf numFmtId="0" fontId="33" fillId="5" borderId="2" xfId="0" applyFont="1" applyFill="1" applyBorder="1" applyAlignment="1">
      <alignment horizontal="center" wrapText="1"/>
    </xf>
    <xf numFmtId="0" fontId="34" fillId="5" borderId="2" xfId="0" applyFont="1" applyFill="1" applyBorder="1" applyAlignment="1">
      <alignment horizontal="center" wrapText="1"/>
    </xf>
    <xf numFmtId="0" fontId="33" fillId="5" borderId="2" xfId="0" applyFont="1" applyFill="1" applyBorder="1" applyAlignment="1">
      <alignment horizontal="center"/>
    </xf>
    <xf numFmtId="1" fontId="20" fillId="6" borderId="2" xfId="0" applyNumberFormat="1" applyFont="1" applyFill="1" applyBorder="1"/>
    <xf numFmtId="0" fontId="33" fillId="5" borderId="2" xfId="0" applyFont="1" applyFill="1" applyBorder="1" applyAlignment="1">
      <alignment wrapText="1"/>
    </xf>
    <xf numFmtId="0" fontId="34" fillId="5" borderId="2" xfId="0" applyFont="1" applyFill="1" applyBorder="1" applyAlignment="1">
      <alignment wrapText="1"/>
    </xf>
    <xf numFmtId="0" fontId="25" fillId="0" borderId="2" xfId="0" applyFont="1" applyFill="1" applyBorder="1" applyAlignment="1" applyProtection="1">
      <alignment horizontal="center" vertical="center" wrapText="1"/>
      <protection locked="0"/>
    </xf>
    <xf numFmtId="0" fontId="20" fillId="6" borderId="2" xfId="0" applyFont="1" applyFill="1" applyBorder="1" applyAlignment="1">
      <alignment horizontal="center" vertical="center"/>
    </xf>
    <xf numFmtId="0" fontId="20" fillId="0" borderId="2" xfId="0" applyFont="1" applyFill="1" applyBorder="1" applyAlignment="1">
      <alignment horizontal="center" vertical="center"/>
    </xf>
    <xf numFmtId="0" fontId="36" fillId="0" borderId="2" xfId="0" applyFont="1" applyFill="1" applyBorder="1" applyAlignment="1" applyProtection="1">
      <alignment horizontal="center" vertical="center" wrapText="1"/>
      <protection locked="0"/>
    </xf>
    <xf numFmtId="0" fontId="37" fillId="0" borderId="0" xfId="0" applyFont="1"/>
    <xf numFmtId="0" fontId="38" fillId="0" borderId="0" xfId="0" applyFont="1"/>
    <xf numFmtId="0" fontId="39" fillId="0" borderId="0" xfId="0" applyFont="1"/>
    <xf numFmtId="2" fontId="40" fillId="0" borderId="0" xfId="0" applyNumberFormat="1" applyFont="1"/>
    <xf numFmtId="0" fontId="41" fillId="0" borderId="0" xfId="0" applyFont="1"/>
    <xf numFmtId="0" fontId="36" fillId="0" borderId="0" xfId="0" applyFont="1"/>
    <xf numFmtId="0" fontId="22" fillId="5" borderId="2" xfId="0" applyFont="1" applyFill="1" applyBorder="1" applyAlignment="1">
      <alignment horizontal="center"/>
    </xf>
    <xf numFmtId="0" fontId="22" fillId="5" borderId="2" xfId="0" applyFont="1" applyFill="1" applyBorder="1"/>
    <xf numFmtId="0" fontId="20" fillId="0" borderId="0" xfId="0" applyFont="1" applyBorder="1" applyAlignment="1">
      <alignment horizontal="left" vertical="center" wrapText="1"/>
    </xf>
    <xf numFmtId="0" fontId="20" fillId="2" borderId="2" xfId="0" applyFont="1" applyFill="1" applyBorder="1"/>
    <xf numFmtId="0" fontId="21" fillId="0" borderId="0" xfId="0" applyFont="1" applyFill="1"/>
    <xf numFmtId="0" fontId="43" fillId="5" borderId="2" xfId="0" applyFont="1" applyFill="1" applyBorder="1"/>
    <xf numFmtId="0" fontId="21" fillId="0" borderId="2" xfId="0" applyFont="1" applyFill="1" applyBorder="1"/>
    <xf numFmtId="0" fontId="21" fillId="5" borderId="2" xfId="0" applyFont="1" applyFill="1" applyBorder="1"/>
    <xf numFmtId="0" fontId="21" fillId="0" borderId="0" xfId="0" applyFont="1" applyFill="1" applyBorder="1"/>
    <xf numFmtId="0" fontId="22" fillId="0" borderId="0" xfId="0" applyFont="1" applyFill="1" applyBorder="1" applyAlignment="1">
      <alignment horizontal="center" wrapText="1"/>
    </xf>
    <xf numFmtId="1" fontId="22" fillId="0" borderId="0" xfId="0" applyNumberFormat="1" applyFont="1" applyFill="1" applyBorder="1"/>
    <xf numFmtId="1" fontId="22" fillId="0" borderId="0" xfId="0" applyNumberFormat="1" applyFont="1" applyFill="1" applyBorder="1" applyAlignment="1">
      <alignment horizontal="center"/>
    </xf>
    <xf numFmtId="0" fontId="22" fillId="5" borderId="15" xfId="0" applyFont="1" applyFill="1" applyBorder="1" applyAlignment="1">
      <alignment horizontal="center" wrapText="1"/>
    </xf>
    <xf numFmtId="1" fontId="22" fillId="0" borderId="16" xfId="0" applyNumberFormat="1" applyFont="1" applyFill="1" applyBorder="1"/>
    <xf numFmtId="0" fontId="21" fillId="2" borderId="0" xfId="0" applyFont="1" applyFill="1" applyBorder="1"/>
    <xf numFmtId="0" fontId="22" fillId="2" borderId="0" xfId="0" applyFont="1" applyFill="1" applyBorder="1" applyAlignment="1">
      <alignment horizontal="center" wrapText="1"/>
    </xf>
    <xf numFmtId="1" fontId="22" fillId="2" borderId="0" xfId="0" applyNumberFormat="1" applyFont="1" applyFill="1" applyBorder="1"/>
    <xf numFmtId="1" fontId="22" fillId="2" borderId="0" xfId="0" applyNumberFormat="1" applyFont="1" applyFill="1" applyBorder="1" applyAlignment="1">
      <alignment horizontal="center"/>
    </xf>
    <xf numFmtId="2" fontId="27" fillId="2" borderId="0" xfId="0" applyNumberFormat="1" applyFont="1" applyFill="1"/>
    <xf numFmtId="0" fontId="20" fillId="2" borderId="0" xfId="0" applyFont="1" applyFill="1"/>
    <xf numFmtId="0" fontId="22" fillId="5" borderId="4" xfId="0" applyFont="1" applyFill="1" applyBorder="1" applyAlignment="1">
      <alignment vertical="center" wrapText="1"/>
    </xf>
    <xf numFmtId="0" fontId="22" fillId="5" borderId="1" xfId="0" applyFont="1" applyFill="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2" xfId="0" applyFont="1" applyBorder="1" applyAlignment="1">
      <alignment horizontal="left" vertical="center" wrapText="1"/>
    </xf>
    <xf numFmtId="0" fontId="22" fillId="5" borderId="1" xfId="0" applyFont="1" applyFill="1" applyBorder="1" applyAlignment="1">
      <alignment horizontal="center" vertical="center" wrapText="1"/>
    </xf>
    <xf numFmtId="0" fontId="20" fillId="6" borderId="2" xfId="0" applyFont="1" applyFill="1" applyBorder="1" applyAlignment="1">
      <alignment vertical="center" wrapText="1"/>
    </xf>
    <xf numFmtId="0" fontId="20" fillId="5" borderId="2" xfId="0" applyFont="1" applyFill="1" applyBorder="1"/>
    <xf numFmtId="0" fontId="22" fillId="0" borderId="0" xfId="0" applyFont="1" applyAlignment="1">
      <alignment vertical="center"/>
    </xf>
    <xf numFmtId="0" fontId="19" fillId="0" borderId="0" xfId="0" applyFont="1" applyFill="1"/>
    <xf numFmtId="0" fontId="28" fillId="0" borderId="0" xfId="0" applyFont="1" applyFill="1" applyAlignment="1">
      <alignment vertical="center"/>
    </xf>
    <xf numFmtId="0" fontId="19" fillId="0" borderId="0" xfId="0" applyFont="1" applyFill="1" applyBorder="1" applyAlignment="1">
      <alignment horizontal="left"/>
    </xf>
    <xf numFmtId="0" fontId="19" fillId="0" borderId="0" xfId="0" applyFont="1" applyFill="1" applyBorder="1"/>
    <xf numFmtId="2" fontId="29" fillId="0" borderId="0" xfId="0" applyNumberFormat="1" applyFont="1" applyFill="1"/>
    <xf numFmtId="2" fontId="44" fillId="0" borderId="0" xfId="0" applyNumberFormat="1" applyFont="1" applyFill="1"/>
    <xf numFmtId="0" fontId="14" fillId="0" borderId="0" xfId="0" applyFont="1" applyFill="1"/>
    <xf numFmtId="2" fontId="45" fillId="0" borderId="0" xfId="0" applyNumberFormat="1" applyFont="1"/>
    <xf numFmtId="0" fontId="32" fillId="0" borderId="0" xfId="0" applyFont="1" applyAlignment="1">
      <alignment vertical="center"/>
    </xf>
    <xf numFmtId="0" fontId="46" fillId="0" borderId="2" xfId="0" applyFont="1" applyBorder="1" applyAlignment="1">
      <alignment vertical="center" wrapText="1"/>
    </xf>
    <xf numFmtId="0" fontId="20" fillId="0" borderId="4" xfId="0" applyFont="1" applyBorder="1" applyAlignment="1">
      <alignment vertical="center" wrapText="1"/>
    </xf>
    <xf numFmtId="2" fontId="21" fillId="0" borderId="0" xfId="0" applyNumberFormat="1" applyFont="1" applyFill="1" applyAlignment="1">
      <alignment wrapText="1"/>
    </xf>
    <xf numFmtId="0" fontId="22" fillId="0" borderId="0" xfId="0" applyFont="1" applyAlignment="1">
      <alignment horizontal="justify" vertical="center"/>
    </xf>
    <xf numFmtId="0" fontId="21" fillId="0" borderId="0" xfId="0" applyFont="1" applyBorder="1" applyAlignment="1">
      <alignment vertical="center" wrapText="1"/>
    </xf>
    <xf numFmtId="0" fontId="20" fillId="0" borderId="2" xfId="0" applyFont="1" applyBorder="1" applyAlignment="1">
      <alignment horizontal="left"/>
    </xf>
    <xf numFmtId="2" fontId="44" fillId="0" borderId="0" xfId="0" applyNumberFormat="1" applyFont="1"/>
    <xf numFmtId="0" fontId="47" fillId="0" borderId="0" xfId="0" applyFont="1"/>
    <xf numFmtId="2" fontId="48" fillId="0" borderId="0" xfId="0" applyNumberFormat="1" applyFont="1"/>
    <xf numFmtId="2" fontId="21" fillId="0" borderId="0" xfId="0" applyNumberFormat="1" applyFont="1" applyBorder="1"/>
    <xf numFmtId="1" fontId="21" fillId="0" borderId="0" xfId="0" applyNumberFormat="1" applyFont="1" applyBorder="1"/>
    <xf numFmtId="0" fontId="49" fillId="0" borderId="0" xfId="0" applyFont="1"/>
    <xf numFmtId="0" fontId="35" fillId="5" borderId="2" xfId="0" applyFont="1" applyFill="1" applyBorder="1" applyAlignment="1">
      <alignment horizontal="center" vertical="center" wrapText="1"/>
    </xf>
    <xf numFmtId="1" fontId="35" fillId="5" borderId="2" xfId="0" applyNumberFormat="1" applyFont="1" applyFill="1" applyBorder="1" applyAlignment="1">
      <alignment horizontal="center" vertical="center" wrapText="1"/>
    </xf>
    <xf numFmtId="2" fontId="50" fillId="0" borderId="0" xfId="0" applyNumberFormat="1" applyFont="1"/>
    <xf numFmtId="1" fontId="21" fillId="0" borderId="2" xfId="0" applyNumberFormat="1" applyFont="1" applyFill="1" applyBorder="1" applyAlignment="1"/>
    <xf numFmtId="1" fontId="21" fillId="6" borderId="2" xfId="0" applyNumberFormat="1" applyFont="1" applyFill="1" applyBorder="1" applyAlignment="1"/>
    <xf numFmtId="1" fontId="36" fillId="0" borderId="2" xfId="0" applyNumberFormat="1" applyFont="1" applyFill="1" applyBorder="1" applyAlignment="1"/>
    <xf numFmtId="1" fontId="36" fillId="6" borderId="2" xfId="0" applyNumberFormat="1" applyFont="1" applyFill="1" applyBorder="1" applyAlignment="1"/>
    <xf numFmtId="1" fontId="21" fillId="5" borderId="2" xfId="0" applyNumberFormat="1" applyFont="1" applyFill="1" applyBorder="1" applyAlignment="1"/>
    <xf numFmtId="2" fontId="53" fillId="0" borderId="0" xfId="0" applyNumberFormat="1" applyFont="1"/>
    <xf numFmtId="1" fontId="21" fillId="0" borderId="7" xfId="0" applyNumberFormat="1" applyFont="1" applyFill="1" applyBorder="1" applyAlignment="1"/>
    <xf numFmtId="1" fontId="20" fillId="0" borderId="7" xfId="0" applyNumberFormat="1" applyFont="1" applyBorder="1"/>
    <xf numFmtId="1" fontId="21" fillId="6" borderId="7" xfId="0" applyNumberFormat="1" applyFont="1" applyFill="1" applyBorder="1" applyAlignment="1"/>
    <xf numFmtId="1" fontId="20" fillId="0" borderId="2" xfId="0" applyNumberFormat="1" applyFont="1" applyBorder="1"/>
    <xf numFmtId="1" fontId="36" fillId="0" borderId="2" xfId="0" applyNumberFormat="1" applyFont="1" applyFill="1" applyBorder="1" applyAlignment="1">
      <alignment horizontal="left"/>
    </xf>
    <xf numFmtId="1" fontId="36" fillId="0" borderId="2" xfId="0" applyNumberFormat="1" applyFont="1" applyFill="1" applyBorder="1" applyAlignment="1">
      <alignment wrapText="1"/>
    </xf>
    <xf numFmtId="1" fontId="20" fillId="0" borderId="2" xfId="0" applyNumberFormat="1" applyFont="1" applyBorder="1" applyAlignment="1"/>
    <xf numFmtId="1" fontId="21" fillId="0" borderId="7" xfId="0" applyNumberFormat="1" applyFont="1" applyFill="1" applyBorder="1" applyAlignment="1">
      <alignment wrapText="1"/>
    </xf>
    <xf numFmtId="1" fontId="36" fillId="0" borderId="7" xfId="0" applyNumberFormat="1" applyFont="1" applyFill="1" applyBorder="1" applyAlignment="1"/>
    <xf numFmtId="1" fontId="20" fillId="0" borderId="7" xfId="0" applyNumberFormat="1" applyFont="1" applyBorder="1" applyAlignment="1"/>
    <xf numFmtId="0" fontId="21" fillId="5" borderId="2" xfId="0" applyFont="1" applyFill="1" applyBorder="1" applyAlignment="1">
      <alignment wrapText="1"/>
    </xf>
    <xf numFmtId="2" fontId="21" fillId="0" borderId="2" xfId="0" applyNumberFormat="1" applyFont="1" applyFill="1" applyBorder="1" applyAlignment="1">
      <alignment horizontal="left"/>
    </xf>
    <xf numFmtId="2" fontId="21" fillId="6" borderId="2" xfId="0" applyNumberFormat="1" applyFont="1" applyFill="1" applyBorder="1" applyAlignment="1">
      <alignment horizontal="left"/>
    </xf>
    <xf numFmtId="2" fontId="20" fillId="0" borderId="0" xfId="0" applyNumberFormat="1" applyFont="1"/>
    <xf numFmtId="2" fontId="36" fillId="0" borderId="2" xfId="0" applyNumberFormat="1" applyFont="1" applyFill="1" applyBorder="1" applyAlignment="1">
      <alignment horizontal="left"/>
    </xf>
    <xf numFmtId="0" fontId="21" fillId="5" borderId="2" xfId="0" applyFont="1" applyFill="1" applyBorder="1" applyAlignment="1">
      <alignment horizontal="left" wrapText="1"/>
    </xf>
    <xf numFmtId="2" fontId="21" fillId="5" borderId="2" xfId="0" applyNumberFormat="1" applyFont="1" applyFill="1" applyBorder="1" applyAlignment="1">
      <alignment horizontal="left"/>
    </xf>
    <xf numFmtId="0" fontId="21" fillId="5" borderId="5" xfId="0" applyFont="1" applyFill="1" applyBorder="1" applyAlignment="1">
      <alignment horizontal="left"/>
    </xf>
    <xf numFmtId="0" fontId="21" fillId="5" borderId="3" xfId="0" applyFont="1" applyFill="1" applyBorder="1" applyAlignment="1">
      <alignment horizontal="left"/>
    </xf>
    <xf numFmtId="0" fontId="21" fillId="5" borderId="4" xfId="0" applyFont="1" applyFill="1" applyBorder="1" applyAlignment="1">
      <alignment horizontal="left"/>
    </xf>
    <xf numFmtId="0" fontId="21" fillId="2" borderId="0" xfId="0" applyFont="1" applyFill="1" applyBorder="1" applyAlignment="1">
      <alignment horizontal="left"/>
    </xf>
    <xf numFmtId="2" fontId="21" fillId="2" borderId="0" xfId="0" applyNumberFormat="1" applyFont="1" applyFill="1" applyBorder="1" applyAlignment="1">
      <alignment horizontal="left"/>
    </xf>
    <xf numFmtId="0" fontId="20" fillId="0" borderId="0" xfId="0" applyFont="1" applyFill="1"/>
    <xf numFmtId="0" fontId="21" fillId="0" borderId="0" xfId="0" applyFont="1" applyFill="1" applyBorder="1" applyAlignment="1">
      <alignment vertical="center"/>
    </xf>
    <xf numFmtId="0" fontId="21" fillId="0" borderId="0" xfId="0" applyFont="1" applyFill="1" applyBorder="1" applyAlignment="1">
      <alignment horizontal="left"/>
    </xf>
    <xf numFmtId="2" fontId="21" fillId="0" borderId="0" xfId="0" applyNumberFormat="1" applyFont="1" applyFill="1" applyBorder="1" applyAlignment="1">
      <alignment horizontal="left"/>
    </xf>
    <xf numFmtId="2" fontId="27" fillId="0" borderId="0" xfId="0" applyNumberFormat="1" applyFont="1" applyFill="1"/>
    <xf numFmtId="2" fontId="36" fillId="0" borderId="0" xfId="0" applyNumberFormat="1" applyFont="1" applyBorder="1"/>
    <xf numFmtId="1" fontId="36" fillId="0" borderId="0" xfId="0" applyNumberFormat="1" applyFont="1" applyBorder="1"/>
    <xf numFmtId="0" fontId="21" fillId="5" borderId="2" xfId="0" applyFont="1" applyFill="1" applyBorder="1" applyAlignment="1" applyProtection="1">
      <alignment vertical="top" wrapText="1"/>
      <protection locked="0"/>
    </xf>
    <xf numFmtId="2" fontId="30" fillId="0" borderId="0" xfId="0" applyNumberFormat="1" applyFont="1" applyAlignment="1" applyProtection="1">
      <alignment horizontal="left" vertical="top" wrapText="1"/>
      <protection locked="0"/>
    </xf>
    <xf numFmtId="0" fontId="21" fillId="0" borderId="0" xfId="0" applyFont="1" applyAlignment="1" applyProtection="1">
      <alignment vertical="top" wrapText="1"/>
      <protection locked="0"/>
    </xf>
    <xf numFmtId="0" fontId="21" fillId="0" borderId="2" xfId="0" applyFont="1" applyBorder="1" applyAlignment="1" applyProtection="1">
      <alignment vertical="top" wrapText="1"/>
      <protection locked="0"/>
    </xf>
    <xf numFmtId="10" fontId="36" fillId="0" borderId="2" xfId="0" applyNumberFormat="1" applyFont="1" applyBorder="1" applyAlignment="1" applyProtection="1">
      <alignment vertical="top" wrapText="1"/>
      <protection locked="0"/>
    </xf>
    <xf numFmtId="0" fontId="36" fillId="0" borderId="14" xfId="0" applyFont="1" applyBorder="1" applyAlignment="1" applyProtection="1">
      <alignment horizontal="right" vertical="center"/>
      <protection locked="0"/>
    </xf>
    <xf numFmtId="3" fontId="36" fillId="0" borderId="2" xfId="0" applyNumberFormat="1" applyFont="1" applyBorder="1" applyAlignment="1" applyProtection="1">
      <alignment vertical="top" wrapText="1"/>
      <protection locked="0"/>
    </xf>
    <xf numFmtId="0" fontId="36" fillId="0" borderId="2" xfId="0" applyFont="1" applyBorder="1" applyAlignment="1" applyProtection="1">
      <alignment vertical="top" wrapText="1"/>
      <protection locked="0"/>
    </xf>
    <xf numFmtId="10" fontId="36" fillId="0" borderId="2" xfId="0" applyNumberFormat="1" applyFont="1" applyFill="1" applyBorder="1" applyAlignment="1" applyProtection="1">
      <alignment vertical="top" wrapText="1"/>
      <protection hidden="1"/>
    </xf>
    <xf numFmtId="0" fontId="36" fillId="0" borderId="0" xfId="0" applyFont="1" applyAlignment="1" applyProtection="1">
      <alignment vertical="top" wrapText="1"/>
      <protection locked="0"/>
    </xf>
    <xf numFmtId="2" fontId="30" fillId="0" borderId="0" xfId="0" applyNumberFormat="1" applyFont="1" applyBorder="1" applyAlignment="1" applyProtection="1">
      <alignment horizontal="left" vertical="top" wrapText="1"/>
      <protection locked="0"/>
    </xf>
    <xf numFmtId="0" fontId="36" fillId="0" borderId="0" xfId="0" applyFont="1" applyBorder="1" applyAlignment="1" applyProtection="1">
      <alignment vertical="top" wrapText="1"/>
      <protection locked="0"/>
    </xf>
    <xf numFmtId="2" fontId="21" fillId="5" borderId="2" xfId="0" applyNumberFormat="1" applyFont="1" applyFill="1" applyBorder="1" applyAlignment="1" applyProtection="1">
      <alignment vertical="top" wrapText="1"/>
      <protection hidden="1"/>
    </xf>
    <xf numFmtId="0" fontId="21" fillId="2" borderId="0" xfId="0" applyFont="1" applyFill="1" applyBorder="1" applyAlignment="1" applyProtection="1">
      <alignment horizontal="center" vertical="top" wrapText="1"/>
      <protection locked="0"/>
    </xf>
    <xf numFmtId="2" fontId="21" fillId="2" borderId="0" xfId="0" applyNumberFormat="1" applyFont="1" applyFill="1" applyBorder="1" applyAlignment="1" applyProtection="1">
      <alignment vertical="top" wrapText="1"/>
      <protection hidden="1"/>
    </xf>
    <xf numFmtId="2" fontId="30" fillId="2" borderId="0" xfId="0" applyNumberFormat="1" applyFont="1" applyFill="1" applyAlignment="1" applyProtection="1">
      <alignment horizontal="left" vertical="top" wrapText="1"/>
      <protection locked="0"/>
    </xf>
    <xf numFmtId="2" fontId="21" fillId="2" borderId="0" xfId="0" applyNumberFormat="1" applyFont="1" applyFill="1" applyBorder="1" applyAlignment="1" applyProtection="1">
      <alignment vertical="top" wrapText="1"/>
      <protection locked="0"/>
    </xf>
    <xf numFmtId="0" fontId="21" fillId="2" borderId="0" xfId="0" applyFont="1" applyFill="1" applyBorder="1" applyAlignment="1" applyProtection="1">
      <alignment vertical="top" wrapText="1"/>
      <protection locked="0"/>
    </xf>
    <xf numFmtId="0" fontId="21" fillId="2" borderId="0" xfId="0" applyFont="1" applyFill="1" applyAlignment="1" applyProtection="1">
      <alignment vertical="top" wrapText="1"/>
      <protection locked="0"/>
    </xf>
    <xf numFmtId="0" fontId="36" fillId="0" borderId="0" xfId="0" applyFont="1" applyFill="1" applyBorder="1"/>
    <xf numFmtId="2" fontId="36" fillId="0" borderId="0" xfId="0" applyNumberFormat="1" applyFont="1" applyFill="1" applyBorder="1"/>
    <xf numFmtId="1" fontId="36" fillId="0" borderId="0" xfId="0" applyNumberFormat="1" applyFont="1" applyFill="1" applyBorder="1"/>
    <xf numFmtId="1" fontId="21" fillId="0" borderId="0" xfId="0" applyNumberFormat="1" applyFont="1" applyFill="1" applyBorder="1"/>
    <xf numFmtId="2" fontId="30" fillId="0" borderId="0" xfId="0" applyNumberFormat="1" applyFont="1" applyFill="1" applyAlignment="1">
      <alignment horizontal="left"/>
    </xf>
    <xf numFmtId="0" fontId="36" fillId="0" borderId="0" xfId="0" applyFont="1" applyFill="1"/>
    <xf numFmtId="2" fontId="30" fillId="0" borderId="0" xfId="0" applyNumberFormat="1" applyFont="1" applyFill="1" applyAlignment="1" applyProtection="1">
      <alignment horizontal="left" vertical="top" wrapText="1"/>
      <protection locked="0"/>
    </xf>
    <xf numFmtId="0" fontId="21" fillId="0" borderId="0" xfId="0" applyFont="1" applyFill="1" applyAlignment="1" applyProtection="1">
      <alignment vertical="top" wrapText="1"/>
      <protection locked="0"/>
    </xf>
    <xf numFmtId="0" fontId="21" fillId="0" borderId="2" xfId="0" applyFont="1" applyFill="1" applyBorder="1" applyAlignment="1" applyProtection="1">
      <alignment vertical="top" wrapText="1"/>
      <protection locked="0"/>
    </xf>
    <xf numFmtId="10" fontId="36" fillId="0" borderId="2" xfId="0" applyNumberFormat="1" applyFont="1" applyFill="1" applyBorder="1" applyAlignment="1" applyProtection="1">
      <alignment vertical="top" wrapText="1"/>
      <protection locked="0"/>
    </xf>
    <xf numFmtId="0" fontId="36" fillId="0" borderId="14" xfId="0" applyFont="1" applyFill="1" applyBorder="1" applyAlignment="1" applyProtection="1">
      <alignment horizontal="right" vertical="center"/>
      <protection locked="0"/>
    </xf>
    <xf numFmtId="3" fontId="36" fillId="0" borderId="2" xfId="0" applyNumberFormat="1" applyFont="1" applyFill="1" applyBorder="1" applyAlignment="1" applyProtection="1">
      <alignment vertical="top" wrapText="1"/>
      <protection locked="0"/>
    </xf>
    <xf numFmtId="0" fontId="36" fillId="0" borderId="2" xfId="0" applyFont="1" applyFill="1" applyBorder="1" applyAlignment="1" applyProtection="1">
      <alignment vertical="top" wrapText="1"/>
      <protection locked="0"/>
    </xf>
    <xf numFmtId="0" fontId="36" fillId="0" borderId="0" xfId="0" applyFont="1" applyFill="1" applyAlignment="1" applyProtection="1">
      <alignment vertical="top" wrapText="1"/>
      <protection locked="0"/>
    </xf>
    <xf numFmtId="3" fontId="21" fillId="5" borderId="2" xfId="0" applyNumberFormat="1" applyFont="1" applyFill="1" applyBorder="1" applyAlignment="1" applyProtection="1">
      <alignment vertical="top" wrapText="1"/>
      <protection hidden="1"/>
    </xf>
    <xf numFmtId="2" fontId="21" fillId="0" borderId="0" xfId="0" applyNumberFormat="1" applyFont="1" applyFill="1" applyBorder="1" applyAlignment="1"/>
    <xf numFmtId="2" fontId="30" fillId="0" borderId="0" xfId="0" applyNumberFormat="1" applyFont="1" applyFill="1" applyBorder="1" applyAlignment="1"/>
    <xf numFmtId="2" fontId="53" fillId="0" borderId="0" xfId="0" applyNumberFormat="1" applyFont="1" applyFill="1" applyBorder="1" applyAlignment="1"/>
    <xf numFmtId="0" fontId="20" fillId="0" borderId="2" xfId="0" applyFont="1" applyFill="1" applyBorder="1" applyAlignment="1">
      <alignment vertical="center" wrapText="1"/>
    </xf>
    <xf numFmtId="0" fontId="20" fillId="0" borderId="0" xfId="0" applyFont="1" applyAlignment="1">
      <alignment vertical="center"/>
    </xf>
    <xf numFmtId="0" fontId="20" fillId="0" borderId="0" xfId="0" applyFont="1" applyFill="1" applyAlignment="1">
      <alignment horizontal="left" wrapText="1"/>
    </xf>
    <xf numFmtId="2" fontId="27" fillId="0" borderId="0" xfId="0" applyNumberFormat="1" applyFont="1" applyFill="1" applyAlignment="1">
      <alignment wrapText="1"/>
    </xf>
    <xf numFmtId="0" fontId="22" fillId="0" borderId="0" xfId="0" applyFont="1" applyFill="1" applyAlignment="1">
      <alignment horizontal="left" wrapText="1"/>
    </xf>
    <xf numFmtId="2" fontId="53" fillId="0" borderId="0" xfId="0" applyNumberFormat="1" applyFont="1" applyFill="1" applyAlignment="1">
      <alignment wrapText="1"/>
    </xf>
    <xf numFmtId="0" fontId="54" fillId="5" borderId="2" xfId="0" applyFont="1" applyFill="1" applyBorder="1" applyAlignment="1">
      <alignment horizontal="left" wrapText="1"/>
    </xf>
    <xf numFmtId="0" fontId="22" fillId="0" borderId="0" xfId="0" applyFont="1" applyAlignment="1">
      <alignment horizontal="center"/>
    </xf>
    <xf numFmtId="0" fontId="20" fillId="5" borderId="2" xfId="0" applyFont="1" applyFill="1" applyBorder="1" applyAlignment="1">
      <alignment horizontal="center" vertical="center" wrapText="1"/>
    </xf>
    <xf numFmtId="2" fontId="30" fillId="0" borderId="0" xfId="0" applyNumberFormat="1" applyFont="1" applyAlignment="1">
      <alignment horizontal="center"/>
    </xf>
    <xf numFmtId="0" fontId="22" fillId="2" borderId="0" xfId="0" applyFont="1" applyFill="1" applyAlignment="1">
      <alignment horizontal="center"/>
    </xf>
    <xf numFmtId="0" fontId="22"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2" fontId="30" fillId="2" borderId="0" xfId="0" applyNumberFormat="1" applyFont="1" applyFill="1" applyAlignment="1">
      <alignment horizontal="center"/>
    </xf>
    <xf numFmtId="0" fontId="21" fillId="0" borderId="0" xfId="0" applyFont="1" applyBorder="1" applyAlignment="1">
      <alignment horizontal="left" wrapText="1"/>
    </xf>
    <xf numFmtId="0" fontId="22" fillId="5" borderId="17" xfId="0" applyFont="1" applyFill="1" applyBorder="1" applyAlignment="1">
      <alignment horizontal="center"/>
    </xf>
    <xf numFmtId="0" fontId="22" fillId="5" borderId="1" xfId="0" applyFont="1" applyFill="1" applyBorder="1" applyAlignment="1">
      <alignment horizontal="center"/>
    </xf>
    <xf numFmtId="0" fontId="20" fillId="0" borderId="11" xfId="0" applyFont="1" applyBorder="1"/>
    <xf numFmtId="0" fontId="20" fillId="0" borderId="7" xfId="0" applyFont="1" applyBorder="1"/>
    <xf numFmtId="0" fontId="22" fillId="5" borderId="17" xfId="0" applyFont="1" applyFill="1" applyBorder="1" applyAlignment="1">
      <alignment vertical="center" wrapText="1"/>
    </xf>
    <xf numFmtId="0" fontId="22" fillId="5" borderId="18" xfId="0" applyFont="1" applyFill="1" applyBorder="1" applyAlignment="1">
      <alignment vertical="center" wrapText="1"/>
    </xf>
    <xf numFmtId="0" fontId="22" fillId="2" borderId="0" xfId="0" applyFont="1" applyFill="1" applyBorder="1" applyAlignment="1">
      <alignment horizontal="left" vertical="center" wrapText="1"/>
    </xf>
    <xf numFmtId="0" fontId="22" fillId="2" borderId="0" xfId="0" applyFont="1" applyFill="1" applyBorder="1" applyAlignment="1">
      <alignment vertical="center" wrapText="1"/>
    </xf>
    <xf numFmtId="0" fontId="20" fillId="0" borderId="0" xfId="0" applyFont="1" applyFill="1" applyBorder="1"/>
    <xf numFmtId="0" fontId="22" fillId="0" borderId="0" xfId="0" applyFont="1" applyFill="1" applyBorder="1" applyAlignment="1">
      <alignment vertical="center" wrapText="1"/>
    </xf>
    <xf numFmtId="0" fontId="22" fillId="0" borderId="0" xfId="0" applyFont="1" applyFill="1"/>
    <xf numFmtId="0" fontId="20" fillId="0" borderId="0" xfId="0" applyFont="1" applyFill="1" applyBorder="1" applyAlignment="1">
      <alignment vertical="center" wrapText="1"/>
    </xf>
    <xf numFmtId="0" fontId="22" fillId="2" borderId="0" xfId="0" applyFont="1" applyFill="1"/>
    <xf numFmtId="2" fontId="30" fillId="2" borderId="0" xfId="0" applyNumberFormat="1" applyFont="1" applyFill="1"/>
    <xf numFmtId="0" fontId="21" fillId="0" borderId="2" xfId="0" applyFont="1" applyBorder="1" applyAlignment="1" applyProtection="1">
      <alignment horizontal="center" vertical="center" wrapText="1"/>
      <protection locked="0"/>
    </xf>
    <xf numFmtId="1" fontId="21" fillId="5" borderId="7" xfId="0" applyNumberFormat="1" applyFont="1" applyFill="1" applyBorder="1" applyAlignment="1" applyProtection="1">
      <alignment horizontal="right" vertical="top" wrapText="1" indent="1"/>
      <protection hidden="1"/>
    </xf>
    <xf numFmtId="49" fontId="36" fillId="0" borderId="2" xfId="0" applyNumberFormat="1" applyFont="1" applyBorder="1" applyAlignment="1" applyProtection="1">
      <alignment vertical="top" wrapText="1"/>
      <protection locked="0"/>
    </xf>
    <xf numFmtId="1" fontId="36" fillId="0" borderId="2" xfId="0" applyNumberFormat="1" applyFont="1" applyFill="1" applyBorder="1" applyAlignment="1" applyProtection="1">
      <alignment horizontal="right"/>
      <protection locked="0"/>
    </xf>
    <xf numFmtId="0" fontId="36" fillId="0" borderId="2" xfId="0" applyFont="1" applyBorder="1" applyAlignment="1" applyProtection="1">
      <alignment horizontal="right" vertical="top"/>
      <protection locked="0"/>
    </xf>
    <xf numFmtId="1" fontId="36" fillId="0" borderId="2" xfId="0" applyNumberFormat="1" applyFont="1" applyBorder="1" applyAlignment="1" applyProtection="1">
      <alignment horizontal="right" vertical="top"/>
      <protection locked="0"/>
    </xf>
    <xf numFmtId="1" fontId="22" fillId="6" borderId="2" xfId="0" applyNumberFormat="1" applyFont="1" applyFill="1" applyBorder="1" applyAlignment="1" applyProtection="1">
      <alignment horizontal="right" vertical="top" wrapText="1" indent="1"/>
      <protection hidden="1"/>
    </xf>
    <xf numFmtId="2" fontId="36" fillId="0" borderId="2"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vertical="top" wrapText="1" indent="1"/>
      <protection locked="0"/>
    </xf>
    <xf numFmtId="2" fontId="21" fillId="6" borderId="2" xfId="0" applyNumberFormat="1" applyFont="1" applyFill="1" applyBorder="1" applyAlignment="1" applyProtection="1">
      <alignment horizontal="right" vertical="top" wrapText="1" indent="1"/>
      <protection hidden="1"/>
    </xf>
    <xf numFmtId="0" fontId="22" fillId="2" borderId="0" xfId="0" applyFont="1" applyFill="1" applyBorder="1" applyAlignment="1">
      <alignment horizontal="left"/>
    </xf>
    <xf numFmtId="0" fontId="22" fillId="2" borderId="0" xfId="0" applyFont="1" applyFill="1" applyBorder="1"/>
    <xf numFmtId="2" fontId="30" fillId="6" borderId="0" xfId="0" applyNumberFormat="1" applyFont="1" applyFill="1" applyBorder="1" applyAlignment="1">
      <alignment vertical="center" wrapText="1"/>
    </xf>
    <xf numFmtId="0" fontId="36" fillId="0" borderId="3" xfId="0" applyFont="1" applyFill="1" applyBorder="1" applyAlignment="1">
      <alignment wrapText="1"/>
    </xf>
    <xf numFmtId="2" fontId="27" fillId="0" borderId="0" xfId="0" applyNumberFormat="1" applyFont="1" applyBorder="1"/>
    <xf numFmtId="0" fontId="22" fillId="5" borderId="5" xfId="0" applyFont="1" applyFill="1" applyBorder="1" applyAlignment="1">
      <alignment vertical="center" wrapText="1"/>
    </xf>
    <xf numFmtId="2" fontId="30" fillId="6" borderId="0" xfId="0" applyNumberFormat="1" applyFont="1" applyFill="1" applyBorder="1" applyAlignment="1">
      <alignment wrapText="1"/>
    </xf>
    <xf numFmtId="2" fontId="30" fillId="0" borderId="0" xfId="0" applyNumberFormat="1" applyFont="1" applyAlignment="1"/>
    <xf numFmtId="0" fontId="20" fillId="5" borderId="0" xfId="0" applyFont="1" applyFill="1"/>
    <xf numFmtId="2" fontId="27" fillId="5" borderId="0" xfId="0" applyNumberFormat="1" applyFont="1" applyFill="1" applyAlignment="1">
      <alignment vertical="center" wrapText="1"/>
    </xf>
    <xf numFmtId="2" fontId="27" fillId="5" borderId="0" xfId="0" applyNumberFormat="1" applyFont="1" applyFill="1"/>
    <xf numFmtId="0" fontId="20" fillId="0" borderId="0" xfId="0" applyFont="1" applyAlignment="1">
      <alignment horizontal="left" vertical="center" wrapText="1"/>
    </xf>
    <xf numFmtId="2" fontId="27" fillId="0" borderId="0" xfId="0" applyNumberFormat="1" applyFont="1" applyAlignment="1">
      <alignment vertical="center" wrapText="1"/>
    </xf>
    <xf numFmtId="0" fontId="55" fillId="0" borderId="0" xfId="0" applyFont="1"/>
    <xf numFmtId="0" fontId="27" fillId="0" borderId="0" xfId="0" applyFont="1"/>
    <xf numFmtId="1" fontId="27" fillId="0" borderId="0" xfId="0" applyNumberFormat="1" applyFont="1" applyBorder="1"/>
    <xf numFmtId="0" fontId="30" fillId="0" borderId="0" xfId="0" applyFont="1"/>
    <xf numFmtId="0" fontId="21" fillId="0" borderId="0" xfId="0" applyFont="1" applyFill="1" applyBorder="1" applyAlignment="1">
      <alignment horizontal="center"/>
    </xf>
    <xf numFmtId="1" fontId="21" fillId="0" borderId="0" xfId="0" applyNumberFormat="1" applyFont="1" applyFill="1" applyBorder="1" applyAlignment="1">
      <alignment horizontal="center"/>
    </xf>
    <xf numFmtId="0" fontId="56" fillId="0" borderId="0" xfId="0" applyFont="1" applyFill="1" applyBorder="1" applyAlignment="1">
      <alignment horizontal="center"/>
    </xf>
    <xf numFmtId="0" fontId="23" fillId="0" borderId="0" xfId="0" applyFont="1" applyFill="1" applyBorder="1" applyAlignment="1">
      <alignment horizontal="left"/>
    </xf>
    <xf numFmtId="0" fontId="57" fillId="0" borderId="0" xfId="0" applyFont="1" applyFill="1" applyBorder="1" applyAlignment="1">
      <alignment horizontal="center"/>
    </xf>
    <xf numFmtId="0" fontId="57" fillId="5" borderId="2" xfId="0" applyFont="1" applyFill="1" applyBorder="1" applyAlignment="1" applyProtection="1">
      <alignment horizontal="center" vertical="center" wrapText="1"/>
      <protection locked="0"/>
    </xf>
    <xf numFmtId="0" fontId="26" fillId="5" borderId="2" xfId="0" applyFont="1" applyFill="1" applyBorder="1" applyAlignment="1">
      <alignment horizontal="center" wrapText="1"/>
    </xf>
    <xf numFmtId="165" fontId="26" fillId="5" borderId="2" xfId="0" applyNumberFormat="1" applyFont="1" applyFill="1" applyBorder="1" applyAlignment="1">
      <alignment horizontal="center"/>
    </xf>
    <xf numFmtId="2" fontId="58" fillId="0" borderId="0" xfId="0" applyNumberFormat="1" applyFont="1" applyFill="1"/>
    <xf numFmtId="0" fontId="26" fillId="0" borderId="0" xfId="0" applyFont="1" applyFill="1"/>
    <xf numFmtId="0" fontId="22" fillId="0" borderId="2" xfId="0" applyFont="1" applyFill="1" applyBorder="1"/>
    <xf numFmtId="0" fontId="22" fillId="0" borderId="2" xfId="0" applyFont="1" applyFill="1" applyBorder="1" applyAlignment="1">
      <alignment wrapText="1"/>
    </xf>
    <xf numFmtId="0" fontId="21" fillId="2" borderId="0" xfId="0" applyFont="1" applyFill="1" applyBorder="1" applyAlignment="1">
      <alignment horizontal="center"/>
    </xf>
    <xf numFmtId="0" fontId="22" fillId="2" borderId="0" xfId="0" applyFont="1" applyFill="1" applyBorder="1" applyAlignment="1">
      <alignment horizontal="right"/>
    </xf>
    <xf numFmtId="0" fontId="22" fillId="0" borderId="2" xfId="0" applyFont="1" applyBorder="1"/>
    <xf numFmtId="0" fontId="22" fillId="6" borderId="0" xfId="0" applyFont="1" applyFill="1"/>
    <xf numFmtId="0" fontId="22" fillId="6" borderId="2" xfId="0" applyFont="1" applyFill="1" applyBorder="1"/>
    <xf numFmtId="2" fontId="30" fillId="6" borderId="0" xfId="0" applyNumberFormat="1" applyFont="1" applyFill="1"/>
    <xf numFmtId="0" fontId="20" fillId="0" borderId="0" xfId="0" applyFont="1" applyAlignment="1">
      <alignment horizontal="left"/>
    </xf>
    <xf numFmtId="2" fontId="27" fillId="0" borderId="0" xfId="0" applyNumberFormat="1" applyFont="1" applyAlignment="1">
      <alignment horizontal="left"/>
    </xf>
    <xf numFmtId="169" fontId="20" fillId="0" borderId="2" xfId="0" applyNumberFormat="1" applyFont="1" applyBorder="1" applyAlignment="1">
      <alignment horizontal="left" vertical="center" wrapText="1"/>
    </xf>
    <xf numFmtId="0" fontId="22" fillId="5" borderId="0" xfId="0" applyFont="1" applyFill="1" applyBorder="1" applyAlignment="1">
      <alignment horizontal="left" vertical="center" wrapText="1"/>
    </xf>
    <xf numFmtId="0" fontId="22" fillId="6" borderId="0" xfId="0" applyFont="1" applyFill="1" applyBorder="1" applyAlignment="1">
      <alignment horizontal="left"/>
    </xf>
    <xf numFmtId="0" fontId="22" fillId="2" borderId="0" xfId="0" applyFont="1" applyFill="1" applyAlignment="1">
      <alignment horizontal="left"/>
    </xf>
    <xf numFmtId="2" fontId="30" fillId="2" borderId="0" xfId="0" applyNumberFormat="1" applyFont="1" applyFill="1" applyAlignment="1">
      <alignment horizontal="left"/>
    </xf>
    <xf numFmtId="0" fontId="21" fillId="0" borderId="0" xfId="0" applyFont="1" applyFill="1" applyAlignment="1">
      <alignment horizontal="left"/>
    </xf>
    <xf numFmtId="0" fontId="26" fillId="0" borderId="0" xfId="0" applyFont="1" applyAlignment="1">
      <alignment horizontal="left"/>
    </xf>
    <xf numFmtId="0" fontId="26" fillId="0" borderId="0" xfId="0" applyFont="1" applyAlignment="1">
      <alignment vertical="center"/>
    </xf>
    <xf numFmtId="2" fontId="58" fillId="0" borderId="0" xfId="0" applyNumberFormat="1" applyFont="1" applyAlignment="1">
      <alignment horizontal="left"/>
    </xf>
    <xf numFmtId="0" fontId="20" fillId="5" borderId="2" xfId="0" applyFont="1" applyFill="1" applyBorder="1" applyAlignment="1">
      <alignment vertical="center" wrapText="1"/>
    </xf>
    <xf numFmtId="0" fontId="20" fillId="2" borderId="0" xfId="0" applyFont="1" applyFill="1" applyBorder="1" applyAlignment="1">
      <alignment vertical="center" wrapText="1"/>
    </xf>
    <xf numFmtId="2" fontId="53" fillId="0" borderId="0" xfId="0" applyNumberFormat="1" applyFont="1" applyFill="1"/>
    <xf numFmtId="169" fontId="20" fillId="0" borderId="2" xfId="0" applyNumberFormat="1" applyFont="1" applyBorder="1" applyAlignment="1">
      <alignment vertical="center" wrapText="1"/>
    </xf>
    <xf numFmtId="0" fontId="28" fillId="0" borderId="0" xfId="0" applyFont="1" applyAlignment="1">
      <alignment horizontal="left" vertical="center"/>
    </xf>
    <xf numFmtId="0" fontId="43" fillId="0" borderId="0" xfId="0" applyFont="1" applyBorder="1" applyAlignment="1">
      <alignment horizontal="left" vertical="center" wrapText="1"/>
    </xf>
    <xf numFmtId="0" fontId="28" fillId="0" borderId="0" xfId="0" applyFont="1" applyFill="1" applyBorder="1" applyAlignment="1">
      <alignment vertical="center"/>
    </xf>
    <xf numFmtId="2" fontId="29" fillId="0" borderId="0" xfId="0" applyNumberFormat="1" applyFont="1" applyFill="1" applyBorder="1"/>
    <xf numFmtId="0" fontId="12" fillId="0" borderId="0" xfId="0" applyFont="1" applyBorder="1"/>
    <xf numFmtId="0" fontId="14" fillId="0" borderId="0" xfId="0" applyFont="1" applyFill="1" applyBorder="1"/>
    <xf numFmtId="2" fontId="45" fillId="0" borderId="0" xfId="0" applyNumberFormat="1" applyFont="1" applyBorder="1"/>
    <xf numFmtId="0" fontId="20" fillId="0" borderId="0" xfId="0" applyFont="1" applyBorder="1" applyAlignment="1"/>
    <xf numFmtId="0" fontId="22" fillId="0" borderId="0" xfId="0" applyFont="1" applyBorder="1"/>
    <xf numFmtId="2" fontId="30" fillId="0" borderId="0" xfId="0" applyNumberFormat="1" applyFont="1" applyBorder="1"/>
    <xf numFmtId="0" fontId="46" fillId="0" borderId="0" xfId="0" applyFont="1" applyBorder="1" applyAlignment="1">
      <alignment vertical="center"/>
    </xf>
    <xf numFmtId="0" fontId="46" fillId="0" borderId="0" xfId="0" applyFont="1" applyBorder="1" applyAlignment="1">
      <alignment vertical="center" wrapText="1"/>
    </xf>
    <xf numFmtId="0" fontId="20" fillId="0" borderId="0" xfId="0" applyFont="1" applyBorder="1" applyAlignment="1">
      <alignment vertical="center"/>
    </xf>
    <xf numFmtId="2" fontId="0" fillId="0" borderId="0" xfId="0" applyNumberFormat="1"/>
    <xf numFmtId="0" fontId="59" fillId="0" borderId="0" xfId="0" applyFont="1" applyAlignment="1">
      <alignment horizontal="justify"/>
    </xf>
    <xf numFmtId="2" fontId="61" fillId="0" borderId="0" xfId="0" applyNumberFormat="1" applyFont="1"/>
    <xf numFmtId="49" fontId="62" fillId="0" borderId="7" xfId="0" applyNumberFormat="1" applyFont="1" applyFill="1" applyBorder="1" applyAlignment="1" applyProtection="1">
      <alignment horizontal="center" vertical="top" wrapText="1"/>
      <protection hidden="1"/>
    </xf>
    <xf numFmtId="49" fontId="62" fillId="0" borderId="2" xfId="0" applyNumberFormat="1" applyFont="1" applyFill="1" applyBorder="1" applyAlignment="1" applyProtection="1">
      <alignment horizontal="center" vertical="top" wrapText="1"/>
      <protection hidden="1"/>
    </xf>
    <xf numFmtId="49" fontId="62" fillId="0" borderId="1" xfId="0" applyNumberFormat="1" applyFont="1" applyFill="1" applyBorder="1" applyAlignment="1" applyProtection="1">
      <alignment horizontal="center" vertical="top" wrapText="1"/>
      <protection hidden="1"/>
    </xf>
    <xf numFmtId="0" fontId="62" fillId="0" borderId="7" xfId="0" applyFont="1" applyFill="1" applyBorder="1" applyAlignment="1" applyProtection="1">
      <alignment horizontal="center" vertical="top" wrapText="1"/>
      <protection hidden="1"/>
    </xf>
    <xf numFmtId="0" fontId="62" fillId="0" borderId="2" xfId="0" applyFont="1" applyFill="1" applyBorder="1" applyAlignment="1" applyProtection="1">
      <alignment horizontal="center" vertical="top" wrapText="1"/>
      <protection hidden="1"/>
    </xf>
    <xf numFmtId="0" fontId="62" fillId="0" borderId="1" xfId="0" applyFont="1" applyFill="1" applyBorder="1" applyAlignment="1" applyProtection="1">
      <alignment horizontal="center" vertical="top" wrapText="1"/>
      <protection hidden="1"/>
    </xf>
    <xf numFmtId="0" fontId="0" fillId="0" borderId="0" xfId="0" applyFont="1"/>
    <xf numFmtId="0" fontId="62" fillId="0" borderId="5" xfId="0" applyFont="1" applyFill="1" applyBorder="1" applyAlignment="1" applyProtection="1">
      <alignment horizontal="center" vertical="top" wrapText="1"/>
      <protection hidden="1"/>
    </xf>
    <xf numFmtId="0" fontId="62" fillId="0" borderId="12" xfId="0" applyFont="1" applyFill="1" applyBorder="1" applyAlignment="1" applyProtection="1">
      <alignment horizontal="center" vertical="top" wrapText="1"/>
      <protection hidden="1"/>
    </xf>
    <xf numFmtId="0" fontId="62"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61" fillId="5" borderId="0" xfId="0" applyFont="1" applyFill="1"/>
    <xf numFmtId="0" fontId="0" fillId="5" borderId="0" xfId="0" applyFill="1"/>
    <xf numFmtId="0" fontId="61" fillId="0" borderId="15" xfId="0" applyFont="1" applyBorder="1" applyAlignment="1">
      <alignment horizontal="center"/>
    </xf>
    <xf numFmtId="0" fontId="61" fillId="0" borderId="19" xfId="0" applyFont="1" applyBorder="1" applyAlignment="1">
      <alignment horizontal="center"/>
    </xf>
    <xf numFmtId="0" fontId="61" fillId="0" borderId="20" xfId="0" applyFont="1" applyBorder="1"/>
    <xf numFmtId="0" fontId="0" fillId="7" borderId="21" xfId="0" applyFill="1" applyBorder="1"/>
    <xf numFmtId="170" fontId="0" fillId="7" borderId="22" xfId="0" applyNumberFormat="1" applyFill="1" applyBorder="1" applyAlignment="1">
      <alignment horizontal="center"/>
    </xf>
    <xf numFmtId="170" fontId="0" fillId="7" borderId="21" xfId="0" applyNumberFormat="1" applyFill="1" applyBorder="1" applyAlignment="1">
      <alignment horizontal="center"/>
    </xf>
    <xf numFmtId="0" fontId="0" fillId="7" borderId="23" xfId="0" applyFill="1" applyBorder="1" applyAlignment="1">
      <alignment horizontal="center"/>
    </xf>
    <xf numFmtId="0" fontId="61" fillId="0" borderId="24" xfId="0" applyFont="1" applyBorder="1" applyAlignment="1">
      <alignment horizontal="center"/>
    </xf>
    <xf numFmtId="171" fontId="0" fillId="0" borderId="25" xfId="0" applyNumberFormat="1" applyBorder="1" applyAlignment="1">
      <alignment horizontal="center"/>
    </xf>
    <xf numFmtId="171" fontId="0" fillId="0" borderId="24" xfId="0" applyNumberFormat="1" applyBorder="1" applyAlignment="1">
      <alignment horizontal="center"/>
    </xf>
    <xf numFmtId="172" fontId="0" fillId="0" borderId="26" xfId="0" applyNumberFormat="1" applyBorder="1" applyAlignment="1">
      <alignment horizontal="center"/>
    </xf>
    <xf numFmtId="0" fontId="61" fillId="7" borderId="21" xfId="0" applyFont="1" applyFill="1" applyBorder="1" applyAlignment="1">
      <alignment horizontal="center"/>
    </xf>
    <xf numFmtId="171" fontId="0" fillId="7" borderId="22" xfId="0" applyNumberFormat="1" applyFill="1" applyBorder="1" applyAlignment="1">
      <alignment horizontal="center"/>
    </xf>
    <xf numFmtId="171" fontId="0" fillId="7" borderId="21" xfId="0" applyNumberFormat="1" applyFill="1" applyBorder="1" applyAlignment="1">
      <alignment horizontal="center"/>
    </xf>
    <xf numFmtId="172" fontId="0" fillId="7" borderId="26" xfId="0" applyNumberFormat="1" applyFill="1" applyBorder="1" applyAlignment="1">
      <alignment horizontal="center"/>
    </xf>
    <xf numFmtId="171" fontId="0" fillId="0" borderId="24" xfId="0" applyNumberFormat="1" applyFill="1" applyBorder="1" applyAlignment="1">
      <alignment horizontal="center"/>
    </xf>
    <xf numFmtId="0" fontId="61" fillId="7" borderId="22" xfId="0" applyFont="1" applyFill="1" applyBorder="1" applyAlignment="1">
      <alignment horizontal="center"/>
    </xf>
    <xf numFmtId="170" fontId="0" fillId="7" borderId="27" xfId="0" applyNumberFormat="1" applyFill="1" applyBorder="1" applyAlignment="1">
      <alignment horizontal="center"/>
    </xf>
    <xf numFmtId="170" fontId="0" fillId="7" borderId="23" xfId="0" applyNumberFormat="1" applyFill="1" applyBorder="1" applyAlignment="1">
      <alignment horizontal="center"/>
    </xf>
    <xf numFmtId="0" fontId="61" fillId="8" borderId="25" xfId="0" applyFont="1" applyFill="1" applyBorder="1" applyAlignment="1">
      <alignment horizontal="left"/>
    </xf>
    <xf numFmtId="170" fontId="0" fillId="8" borderId="28" xfId="0" applyNumberFormat="1" applyFill="1" applyBorder="1" applyAlignment="1">
      <alignment horizontal="center"/>
    </xf>
    <xf numFmtId="170" fontId="0" fillId="8" borderId="26" xfId="0" applyNumberFormat="1" applyFill="1" applyBorder="1" applyAlignment="1">
      <alignment horizontal="center"/>
    </xf>
    <xf numFmtId="173" fontId="0" fillId="8" borderId="0" xfId="0" applyNumberFormat="1" applyFill="1" applyAlignment="1">
      <alignment horizontal="center"/>
    </xf>
    <xf numFmtId="0" fontId="61" fillId="0" borderId="29" xfId="0" applyFont="1" applyBorder="1" applyAlignment="1">
      <alignment horizontal="center"/>
    </xf>
    <xf numFmtId="171" fontId="0" fillId="0" borderId="29" xfId="0" applyNumberFormat="1" applyBorder="1" applyAlignment="1">
      <alignment horizontal="center"/>
    </xf>
    <xf numFmtId="171" fontId="61" fillId="9" borderId="30" xfId="0" applyNumberFormat="1" applyFont="1" applyFill="1" applyBorder="1" applyAlignment="1">
      <alignment horizontal="center"/>
    </xf>
    <xf numFmtId="0" fontId="61" fillId="0" borderId="25" xfId="0" applyFont="1" applyBorder="1" applyAlignment="1">
      <alignment horizontal="center"/>
    </xf>
    <xf numFmtId="170" fontId="0" fillId="0" borderId="25" xfId="0" applyNumberFormat="1" applyBorder="1" applyAlignment="1">
      <alignment horizontal="center"/>
    </xf>
    <xf numFmtId="170" fontId="0" fillId="0" borderId="24" xfId="0" applyNumberFormat="1" applyBorder="1" applyAlignment="1">
      <alignment horizontal="center"/>
    </xf>
    <xf numFmtId="174" fontId="0" fillId="0" borderId="26" xfId="0" applyNumberFormat="1" applyBorder="1" applyAlignment="1">
      <alignment horizontal="center"/>
    </xf>
    <xf numFmtId="170" fontId="0" fillId="0" borderId="0" xfId="0" applyNumberFormat="1" applyAlignment="1">
      <alignment horizontal="center"/>
    </xf>
    <xf numFmtId="0" fontId="0" fillId="0" borderId="0" xfId="0" applyAlignment="1">
      <alignment horizontal="center"/>
    </xf>
    <xf numFmtId="0" fontId="61" fillId="0" borderId="0" xfId="0" applyFont="1"/>
    <xf numFmtId="171" fontId="0" fillId="8" borderId="0" xfId="0" applyNumberFormat="1" applyFill="1" applyAlignment="1">
      <alignment horizontal="center"/>
    </xf>
    <xf numFmtId="0" fontId="0" fillId="0" borderId="16" xfId="0" applyFont="1" applyBorder="1" applyAlignment="1">
      <alignment horizontal="center"/>
    </xf>
    <xf numFmtId="0" fontId="24" fillId="0" borderId="2" xfId="0" applyFont="1" applyFill="1" applyBorder="1" applyAlignment="1">
      <alignment horizontal="right"/>
    </xf>
    <xf numFmtId="0" fontId="24" fillId="0" borderId="2" xfId="0" applyFont="1" applyBorder="1" applyAlignment="1">
      <alignment horizontal="right" vertical="center"/>
    </xf>
    <xf numFmtId="0" fontId="25" fillId="0" borderId="2" xfId="0" applyFont="1" applyFill="1" applyBorder="1" applyAlignment="1">
      <alignment horizontal="center"/>
    </xf>
    <xf numFmtId="49" fontId="15" fillId="0" borderId="2" xfId="0" applyNumberFormat="1" applyFont="1" applyFill="1" applyBorder="1" applyAlignment="1" applyProtection="1">
      <alignment horizontal="center"/>
      <protection locked="0"/>
    </xf>
    <xf numFmtId="0" fontId="22" fillId="5" borderId="31" xfId="0" applyFont="1" applyFill="1" applyBorder="1" applyAlignment="1">
      <alignment horizontal="center"/>
    </xf>
    <xf numFmtId="0" fontId="22" fillId="5" borderId="31" xfId="0" applyFont="1" applyFill="1" applyBorder="1"/>
    <xf numFmtId="0" fontId="20" fillId="0" borderId="31" xfId="0" applyFont="1" applyFill="1" applyBorder="1"/>
    <xf numFmtId="0" fontId="20" fillId="0" borderId="31" xfId="0" applyFont="1" applyBorder="1"/>
    <xf numFmtId="0" fontId="20" fillId="6" borderId="31" xfId="0" applyFont="1" applyFill="1" applyBorder="1"/>
    <xf numFmtId="0" fontId="20" fillId="0" borderId="31" xfId="0" applyFont="1" applyBorder="1" applyAlignment="1">
      <alignment vertical="center" wrapText="1"/>
    </xf>
    <xf numFmtId="0" fontId="22" fillId="5" borderId="31" xfId="0" applyFont="1" applyFill="1" applyBorder="1" applyAlignment="1">
      <alignment vertical="center" wrapText="1"/>
    </xf>
    <xf numFmtId="166" fontId="14" fillId="0" borderId="31" xfId="0" applyNumberFormat="1" applyFont="1" applyFill="1" applyBorder="1" applyAlignment="1" applyProtection="1">
      <alignment horizontal="center" vertical="top" wrapText="1"/>
      <protection locked="0"/>
    </xf>
    <xf numFmtId="1" fontId="17" fillId="3" borderId="31" xfId="0" applyNumberFormat="1" applyFont="1" applyFill="1" applyBorder="1" applyAlignment="1" applyProtection="1">
      <alignment horizontal="right"/>
      <protection locked="0"/>
    </xf>
    <xf numFmtId="49" fontId="14" fillId="0" borderId="32" xfId="0" applyNumberFormat="1" applyFont="1" applyFill="1" applyBorder="1" applyAlignment="1" applyProtection="1">
      <alignment horizontal="center" vertical="center" wrapText="1"/>
      <protection locked="0"/>
    </xf>
    <xf numFmtId="165" fontId="14" fillId="0" borderId="32" xfId="0" applyNumberFormat="1" applyFont="1" applyFill="1" applyBorder="1" applyAlignment="1" applyProtection="1">
      <alignment horizontal="center" vertical="center" wrapText="1"/>
      <protection locked="0"/>
    </xf>
    <xf numFmtId="165" fontId="14" fillId="0" borderId="33" xfId="0" applyNumberFormat="1" applyFont="1" applyFill="1" applyBorder="1" applyAlignment="1" applyProtection="1">
      <alignment horizontal="center" vertical="center" wrapText="1"/>
      <protection locked="0"/>
    </xf>
    <xf numFmtId="0" fontId="12" fillId="0" borderId="34" xfId="0" applyFont="1" applyFill="1" applyBorder="1" applyAlignment="1" applyProtection="1">
      <alignment horizontal="center" vertical="top" wrapText="1"/>
      <protection locked="0"/>
    </xf>
    <xf numFmtId="168" fontId="18" fillId="0" borderId="34" xfId="0" applyNumberFormat="1" applyFont="1" applyFill="1" applyBorder="1" applyAlignment="1" applyProtection="1">
      <alignment horizontal="right" vertical="top"/>
      <protection locked="0"/>
    </xf>
    <xf numFmtId="0" fontId="14" fillId="0" borderId="35"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protection locked="0"/>
    </xf>
    <xf numFmtId="3" fontId="15" fillId="0" borderId="34" xfId="0" applyNumberFormat="1" applyFont="1" applyFill="1" applyBorder="1" applyAlignment="1" applyProtection="1">
      <alignment horizontal="right" vertical="top"/>
      <protection locked="0"/>
    </xf>
    <xf numFmtId="1" fontId="15" fillId="0" borderId="34" xfId="0" applyNumberFormat="1" applyFont="1" applyBorder="1"/>
    <xf numFmtId="2" fontId="15" fillId="0" borderId="34" xfId="0" applyNumberFormat="1" applyFont="1" applyBorder="1"/>
    <xf numFmtId="2" fontId="15" fillId="0" borderId="34" xfId="0" applyNumberFormat="1" applyFont="1" applyBorder="1" applyAlignment="1">
      <alignment horizontal="right"/>
    </xf>
    <xf numFmtId="1" fontId="14" fillId="3" borderId="34" xfId="0" applyNumberFormat="1" applyFont="1" applyFill="1" applyBorder="1" applyAlignment="1">
      <alignment horizontal="right"/>
    </xf>
    <xf numFmtId="0" fontId="15" fillId="0" borderId="36" xfId="0" applyFont="1" applyBorder="1"/>
    <xf numFmtId="0" fontId="15" fillId="0" borderId="34" xfId="0" applyFont="1" applyFill="1" applyBorder="1" applyAlignment="1" applyProtection="1">
      <alignment vertical="top"/>
      <protection locked="0"/>
    </xf>
    <xf numFmtId="3" fontId="14" fillId="3" borderId="34" xfId="0" applyNumberFormat="1" applyFont="1" applyFill="1" applyBorder="1" applyAlignment="1" applyProtection="1">
      <alignment horizontal="right" vertical="top"/>
      <protection hidden="1"/>
    </xf>
    <xf numFmtId="1" fontId="15" fillId="0" borderId="37" xfId="0" applyNumberFormat="1" applyFont="1" applyBorder="1" applyAlignment="1" applyProtection="1">
      <alignment horizontal="right"/>
      <protection locked="0"/>
    </xf>
    <xf numFmtId="3" fontId="15" fillId="0" borderId="34" xfId="0" applyNumberFormat="1" applyFont="1" applyFill="1" applyBorder="1" applyAlignment="1" applyProtection="1">
      <alignment horizontal="right" vertical="top" wrapText="1"/>
      <protection locked="0"/>
    </xf>
    <xf numFmtId="1" fontId="15" fillId="0" borderId="37" xfId="0" applyNumberFormat="1" applyFont="1" applyBorder="1" applyAlignment="1">
      <alignment horizontal="right"/>
    </xf>
    <xf numFmtId="1" fontId="15" fillId="0" borderId="34" xfId="0" applyNumberFormat="1" applyFont="1" applyBorder="1" applyAlignment="1">
      <alignment horizontal="right"/>
    </xf>
    <xf numFmtId="0" fontId="15" fillId="0" borderId="35" xfId="0" applyFont="1" applyFill="1" applyBorder="1" applyAlignment="1" applyProtection="1">
      <alignment vertical="top"/>
      <protection locked="0"/>
    </xf>
    <xf numFmtId="3" fontId="14" fillId="0" borderId="34" xfId="0" applyNumberFormat="1" applyFont="1" applyFill="1" applyBorder="1" applyAlignment="1" applyProtection="1">
      <alignment horizontal="right" vertical="top"/>
      <protection locked="0"/>
    </xf>
    <xf numFmtId="1" fontId="15" fillId="0" borderId="37" xfId="0" applyNumberFormat="1" applyFont="1" applyFill="1" applyBorder="1" applyAlignment="1">
      <alignment horizontal="right"/>
    </xf>
    <xf numFmtId="1" fontId="15" fillId="0" borderId="34" xfId="0" applyNumberFormat="1" applyFont="1" applyFill="1" applyBorder="1" applyAlignment="1">
      <alignment horizontal="right"/>
    </xf>
    <xf numFmtId="49" fontId="15" fillId="0" borderId="38" xfId="0" applyNumberFormat="1" applyFont="1" applyFill="1" applyBorder="1" applyAlignment="1" applyProtection="1">
      <alignment horizontal="center" vertical="top"/>
      <protection locked="0"/>
    </xf>
    <xf numFmtId="3" fontId="14" fillId="3" borderId="38" xfId="0" applyNumberFormat="1" applyFont="1" applyFill="1" applyBorder="1" applyAlignment="1" applyProtection="1">
      <alignment horizontal="right" vertical="top"/>
      <protection hidden="1"/>
    </xf>
    <xf numFmtId="3" fontId="14" fillId="3" borderId="39" xfId="0" applyNumberFormat="1" applyFont="1" applyFill="1" applyBorder="1" applyAlignment="1" applyProtection="1">
      <alignment horizontal="right" vertical="top"/>
      <protection hidden="1"/>
    </xf>
    <xf numFmtId="0" fontId="20" fillId="0" borderId="2" xfId="0" applyFont="1" applyBorder="1" applyAlignment="1">
      <alignment horizontal="right"/>
    </xf>
    <xf numFmtId="0" fontId="20" fillId="0" borderId="2" xfId="0" applyFont="1" applyFill="1" applyBorder="1" applyAlignment="1">
      <alignment horizontal="right"/>
    </xf>
    <xf numFmtId="1" fontId="22" fillId="5" borderId="2" xfId="0" applyNumberFormat="1" applyFont="1" applyFill="1" applyBorder="1" applyAlignment="1">
      <alignment horizontal="right"/>
    </xf>
    <xf numFmtId="0" fontId="20" fillId="10" borderId="2" xfId="0" applyFont="1" applyFill="1" applyBorder="1" applyAlignment="1">
      <alignment horizontal="right"/>
    </xf>
    <xf numFmtId="0" fontId="22" fillId="5" borderId="1" xfId="0" applyFont="1" applyFill="1" applyBorder="1"/>
    <xf numFmtId="0" fontId="20" fillId="0" borderId="31" xfId="0" applyFont="1" applyBorder="1" applyAlignment="1">
      <alignment wrapText="1"/>
    </xf>
    <xf numFmtId="0" fontId="20" fillId="10" borderId="2" xfId="0" applyFont="1" applyFill="1" applyBorder="1"/>
    <xf numFmtId="1" fontId="15" fillId="0" borderId="2" xfId="0" applyNumberFormat="1" applyFont="1" applyFill="1" applyBorder="1" applyAlignment="1">
      <alignment horizontal="right"/>
    </xf>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vertical="top" wrapText="1"/>
      <protection locked="0"/>
    </xf>
    <xf numFmtId="0" fontId="16" fillId="0" borderId="2" xfId="0"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0" fontId="0" fillId="0" borderId="0" xfId="0" applyFont="1" applyBorder="1"/>
    <xf numFmtId="0" fontId="16" fillId="0" borderId="4" xfId="0" applyFont="1" applyBorder="1" applyAlignment="1">
      <alignment horizontal="right" vertical="center"/>
    </xf>
    <xf numFmtId="0" fontId="14" fillId="0" borderId="2" xfId="0" applyFont="1" applyFill="1" applyBorder="1" applyAlignment="1" applyProtection="1">
      <alignment horizontal="left" vertical="top" wrapText="1"/>
      <protection locked="0"/>
    </xf>
    <xf numFmtId="0" fontId="9" fillId="0" borderId="0" xfId="0" applyFont="1" applyAlignment="1">
      <alignment horizontal="left"/>
    </xf>
    <xf numFmtId="0" fontId="15" fillId="0" borderId="1" xfId="0" applyFont="1" applyFill="1" applyBorder="1" applyAlignment="1" applyProtection="1">
      <alignment horizontal="left" wrapText="1"/>
      <protection locked="0"/>
    </xf>
    <xf numFmtId="0" fontId="14" fillId="0" borderId="31" xfId="0" applyFont="1" applyFill="1" applyBorder="1" applyAlignment="1" applyProtection="1">
      <alignment vertical="top" wrapText="1"/>
      <protection locked="0"/>
    </xf>
    <xf numFmtId="0" fontId="14" fillId="0" borderId="40"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4" fillId="0" borderId="36" xfId="0" applyFont="1" applyFill="1" applyBorder="1" applyAlignment="1" applyProtection="1">
      <alignment horizontal="left" vertical="top"/>
      <protection locked="0"/>
    </xf>
    <xf numFmtId="0" fontId="14" fillId="0" borderId="2"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4" fillId="0" borderId="36" xfId="0" applyFont="1" applyFill="1" applyBorder="1" applyAlignment="1" applyProtection="1">
      <alignment horizontal="right" vertical="top"/>
      <protection locked="0"/>
    </xf>
    <xf numFmtId="0" fontId="14" fillId="0" borderId="2" xfId="0" applyFont="1" applyFill="1" applyBorder="1" applyAlignment="1" applyProtection="1">
      <alignment horizontal="right" vertical="top"/>
      <protection locked="0"/>
    </xf>
    <xf numFmtId="0" fontId="15" fillId="0" borderId="36" xfId="0" applyFont="1" applyBorder="1"/>
    <xf numFmtId="0" fontId="15" fillId="0" borderId="2" xfId="0" applyFont="1" applyBorder="1"/>
    <xf numFmtId="0" fontId="14" fillId="0" borderId="35"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42" xfId="0" applyFont="1" applyFill="1" applyBorder="1" applyAlignment="1" applyProtection="1">
      <alignment horizontal="right" vertical="top"/>
      <protection locked="0"/>
    </xf>
    <xf numFmtId="0" fontId="14" fillId="0" borderId="38" xfId="0" applyFont="1" applyFill="1" applyBorder="1" applyAlignment="1" applyProtection="1">
      <alignment horizontal="right" vertical="top"/>
      <protection locked="0"/>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right" vertical="center"/>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22" fillId="0" borderId="0" xfId="0" applyFont="1" applyBorder="1" applyAlignment="1">
      <alignment horizontal="left" vertical="top" wrapText="1"/>
    </xf>
    <xf numFmtId="0" fontId="26" fillId="5" borderId="2" xfId="0" applyFont="1" applyFill="1" applyBorder="1" applyAlignment="1">
      <alignment horizontal="center" vertical="center"/>
    </xf>
    <xf numFmtId="0" fontId="20" fillId="0" borderId="2" xfId="0" applyFont="1" applyBorder="1" applyAlignment="1">
      <alignment horizontal="left" wrapText="1"/>
    </xf>
    <xf numFmtId="0" fontId="26" fillId="0" borderId="2" xfId="0" applyFont="1" applyBorder="1" applyAlignment="1">
      <alignment horizontal="left"/>
    </xf>
    <xf numFmtId="0" fontId="31" fillId="0" borderId="2" xfId="0" applyFont="1" applyBorder="1" applyAlignment="1">
      <alignment horizontal="left" vertical="center" wrapText="1"/>
    </xf>
    <xf numFmtId="165" fontId="20" fillId="0" borderId="2" xfId="0" applyNumberFormat="1" applyFont="1" applyBorder="1" applyAlignment="1">
      <alignment horizontal="left"/>
    </xf>
    <xf numFmtId="0" fontId="26" fillId="0" borderId="2" xfId="0" applyFont="1" applyBorder="1" applyAlignment="1">
      <alignment horizontal="left" wrapText="1"/>
    </xf>
    <xf numFmtId="0" fontId="27" fillId="4" borderId="2" xfId="0" applyFont="1" applyFill="1" applyBorder="1" applyAlignment="1">
      <alignment horizontal="left" wrapText="1"/>
    </xf>
    <xf numFmtId="0" fontId="26" fillId="0" borderId="2" xfId="0" applyFont="1" applyBorder="1" applyAlignment="1">
      <alignment horizontal="left" vertical="center" wrapText="1"/>
    </xf>
    <xf numFmtId="0" fontId="20" fillId="4" borderId="2" xfId="0" applyFont="1" applyFill="1" applyBorder="1" applyAlignment="1">
      <alignment horizontal="left" wrapText="1"/>
    </xf>
    <xf numFmtId="0" fontId="26" fillId="0" borderId="3" xfId="0" applyFont="1" applyBorder="1" applyAlignment="1">
      <alignment horizontal="center"/>
    </xf>
    <xf numFmtId="0" fontId="20" fillId="0" borderId="2" xfId="0" applyFont="1" applyBorder="1" applyAlignment="1">
      <alignment horizontal="center" wrapText="1"/>
    </xf>
    <xf numFmtId="0" fontId="22" fillId="0" borderId="0" xfId="0" applyFont="1" applyBorder="1" applyAlignment="1">
      <alignment horizontal="center"/>
    </xf>
    <xf numFmtId="0" fontId="21" fillId="5" borderId="2" xfId="0" applyFont="1" applyFill="1" applyBorder="1" applyAlignment="1" applyProtection="1">
      <alignment horizontal="center" vertical="center" wrapText="1"/>
      <protection locked="0"/>
    </xf>
    <xf numFmtId="0" fontId="22" fillId="0" borderId="2" xfId="0" applyFont="1" applyBorder="1" applyAlignment="1">
      <alignment horizontal="left" wrapText="1"/>
    </xf>
    <xf numFmtId="0" fontId="20" fillId="5" borderId="0" xfId="0" applyFont="1" applyFill="1" applyBorder="1" applyAlignment="1">
      <alignment horizontal="center"/>
    </xf>
    <xf numFmtId="0" fontId="26" fillId="0" borderId="0" xfId="0" applyFont="1" applyBorder="1" applyAlignment="1">
      <alignment horizontal="left" wrapText="1"/>
    </xf>
    <xf numFmtId="0" fontId="26" fillId="0" borderId="2" xfId="0" applyFont="1" applyBorder="1" applyAlignment="1">
      <alignment horizontal="center"/>
    </xf>
    <xf numFmtId="0" fontId="33" fillId="5" borderId="2" xfId="0" applyFont="1" applyFill="1" applyBorder="1" applyAlignment="1">
      <alignment horizontal="center" vertical="center"/>
    </xf>
    <xf numFmtId="0" fontId="20" fillId="0" borderId="2" xfId="0" applyFont="1" applyFill="1" applyBorder="1" applyAlignment="1">
      <alignment horizontal="left" wrapText="1"/>
    </xf>
    <xf numFmtId="0" fontId="22" fillId="0" borderId="10" xfId="0" applyFont="1" applyBorder="1" applyAlignment="1">
      <alignment horizontal="center" wrapText="1"/>
    </xf>
    <xf numFmtId="0" fontId="35" fillId="5" borderId="2"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left" vertical="center" wrapText="1"/>
      <protection locked="0"/>
    </xf>
    <xf numFmtId="0" fontId="21" fillId="0" borderId="2" xfId="0" applyFont="1" applyBorder="1" applyAlignment="1">
      <alignment horizontal="center" vertical="center" wrapText="1"/>
    </xf>
    <xf numFmtId="0" fontId="36" fillId="0" borderId="2" xfId="0" applyFont="1" applyBorder="1" applyAlignment="1">
      <alignment horizontal="left"/>
    </xf>
    <xf numFmtId="49" fontId="42" fillId="0" borderId="8" xfId="0" applyNumberFormat="1" applyFont="1" applyFill="1" applyBorder="1" applyAlignment="1">
      <alignment horizontal="left"/>
    </xf>
    <xf numFmtId="0" fontId="42" fillId="0" borderId="2" xfId="0" applyFont="1" applyBorder="1" applyAlignment="1">
      <alignment horizontal="left"/>
    </xf>
    <xf numFmtId="0" fontId="21" fillId="0" borderId="2" xfId="0" applyFont="1" applyBorder="1" applyAlignment="1">
      <alignment horizontal="center"/>
    </xf>
    <xf numFmtId="0" fontId="21" fillId="5" borderId="2" xfId="0" applyFont="1" applyFill="1" applyBorder="1" applyAlignment="1">
      <alignment horizontal="center"/>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36" fillId="0" borderId="2" xfId="0" applyFont="1" applyFill="1" applyBorder="1" applyAlignment="1">
      <alignment horizontal="left"/>
    </xf>
    <xf numFmtId="0" fontId="22" fillId="5" borderId="2" xfId="0" applyFont="1" applyFill="1" applyBorder="1" applyAlignment="1">
      <alignment horizontal="center" vertical="center" wrapText="1"/>
    </xf>
    <xf numFmtId="0" fontId="20" fillId="0" borderId="0" xfId="0" applyFont="1" applyBorder="1" applyAlignment="1">
      <alignment horizontal="left" wrapText="1"/>
    </xf>
    <xf numFmtId="0" fontId="22" fillId="5" borderId="2" xfId="0" applyFont="1" applyFill="1" applyBorder="1" applyAlignment="1">
      <alignment horizontal="center" wrapText="1"/>
    </xf>
    <xf numFmtId="0" fontId="20" fillId="0" borderId="5" xfId="0" applyFont="1" applyFill="1" applyBorder="1" applyAlignment="1">
      <alignment horizontal="left" wrapText="1"/>
    </xf>
    <xf numFmtId="0" fontId="20" fillId="0" borderId="3" xfId="0" applyFont="1" applyFill="1" applyBorder="1" applyAlignment="1">
      <alignment horizontal="left" wrapText="1"/>
    </xf>
    <xf numFmtId="0" fontId="20" fillId="0" borderId="4" xfId="0" applyFont="1" applyFill="1" applyBorder="1" applyAlignment="1">
      <alignment horizontal="left" wrapText="1"/>
    </xf>
    <xf numFmtId="0" fontId="22" fillId="5" borderId="20" xfId="0" applyFont="1" applyFill="1" applyBorder="1" applyAlignment="1">
      <alignment horizont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32" fillId="0" borderId="0" xfId="0" applyFont="1" applyBorder="1" applyAlignment="1">
      <alignment horizontal="left" vertical="center" wrapText="1"/>
    </xf>
    <xf numFmtId="0" fontId="22" fillId="5" borderId="14"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0" fillId="0" borderId="10" xfId="0" applyFont="1" applyBorder="1" applyAlignment="1">
      <alignment horizontal="left" vertical="center" wrapText="1"/>
    </xf>
    <xf numFmtId="0" fontId="46" fillId="0" borderId="2" xfId="0" applyFont="1" applyBorder="1" applyAlignment="1">
      <alignment horizontal="center" vertical="center"/>
    </xf>
    <xf numFmtId="0" fontId="21" fillId="0" borderId="2" xfId="0" applyFont="1" applyBorder="1" applyAlignment="1">
      <alignment horizontal="left"/>
    </xf>
    <xf numFmtId="0" fontId="21" fillId="5" borderId="2" xfId="0" applyFont="1" applyFill="1" applyBorder="1" applyAlignment="1">
      <alignment horizontal="left"/>
    </xf>
    <xf numFmtId="0" fontId="21" fillId="0" borderId="0" xfId="0" applyFont="1" applyFill="1" applyBorder="1" applyAlignment="1">
      <alignment horizontal="left" wrapText="1"/>
    </xf>
    <xf numFmtId="0" fontId="20" fillId="0" borderId="2" xfId="0" applyFont="1" applyBorder="1" applyAlignment="1">
      <alignment horizontal="center"/>
    </xf>
    <xf numFmtId="0" fontId="21" fillId="0" borderId="2" xfId="0" applyFont="1" applyBorder="1" applyAlignment="1">
      <alignment horizontal="left" wrapText="1"/>
    </xf>
    <xf numFmtId="0" fontId="20" fillId="0" borderId="2" xfId="0" applyFont="1" applyBorder="1" applyAlignment="1">
      <alignment horizontal="left"/>
    </xf>
    <xf numFmtId="0" fontId="35" fillId="5" borderId="2" xfId="0" applyFont="1" applyFill="1" applyBorder="1" applyAlignment="1">
      <alignment horizontal="center" vertical="center"/>
    </xf>
    <xf numFmtId="0" fontId="35" fillId="0" borderId="2" xfId="0" applyFont="1" applyFill="1" applyBorder="1" applyAlignment="1">
      <alignment horizontal="left"/>
    </xf>
    <xf numFmtId="0" fontId="51" fillId="0" borderId="2" xfId="0" applyFont="1" applyFill="1" applyBorder="1" applyAlignment="1">
      <alignment horizontal="left"/>
    </xf>
    <xf numFmtId="0" fontId="51" fillId="0" borderId="2" xfId="0" applyFont="1" applyFill="1" applyBorder="1" applyAlignment="1">
      <alignment horizontal="left" wrapText="1"/>
    </xf>
    <xf numFmtId="0" fontId="52" fillId="0" borderId="2" xfId="0" applyFont="1" applyBorder="1" applyAlignment="1">
      <alignment horizontal="left"/>
    </xf>
    <xf numFmtId="0" fontId="35" fillId="5" borderId="2" xfId="0" applyFont="1" applyFill="1" applyBorder="1" applyAlignment="1">
      <alignment horizontal="left"/>
    </xf>
    <xf numFmtId="0" fontId="21" fillId="5" borderId="5" xfId="0" applyFont="1" applyFill="1" applyBorder="1" applyAlignment="1">
      <alignment horizontal="center"/>
    </xf>
    <xf numFmtId="0" fontId="35" fillId="0" borderId="2" xfId="0" applyFont="1" applyFill="1" applyBorder="1" applyAlignment="1">
      <alignment horizontal="left" wrapText="1"/>
    </xf>
    <xf numFmtId="0" fontId="52" fillId="0" borderId="2" xfId="0" applyFont="1" applyBorder="1" applyAlignment="1">
      <alignment horizontal="left" wrapText="1"/>
    </xf>
    <xf numFmtId="0" fontId="35" fillId="5" borderId="2" xfId="0" applyFont="1" applyFill="1" applyBorder="1" applyAlignment="1">
      <alignment wrapText="1"/>
    </xf>
    <xf numFmtId="0" fontId="35" fillId="0" borderId="2" xfId="0" applyFont="1" applyFill="1" applyBorder="1" applyAlignment="1">
      <alignment wrapText="1"/>
    </xf>
    <xf numFmtId="0" fontId="51" fillId="0" borderId="2" xfId="0" applyFont="1" applyFill="1" applyBorder="1" applyAlignment="1">
      <alignment wrapText="1"/>
    </xf>
    <xf numFmtId="0" fontId="21" fillId="5" borderId="2" xfId="0" applyFont="1" applyFill="1" applyBorder="1" applyAlignment="1">
      <alignment horizontal="center" vertical="center" wrapText="1"/>
    </xf>
    <xf numFmtId="0" fontId="21" fillId="0" borderId="2" xfId="0" applyFont="1" applyFill="1" applyBorder="1" applyAlignment="1">
      <alignment horizontal="left" wrapText="1"/>
    </xf>
    <xf numFmtId="0" fontId="36" fillId="0" borderId="2" xfId="0" applyFont="1" applyFill="1" applyBorder="1" applyAlignment="1">
      <alignment horizontal="left" wrapText="1"/>
    </xf>
    <xf numFmtId="0" fontId="21" fillId="5" borderId="2" xfId="0" applyFont="1" applyFill="1" applyBorder="1" applyAlignment="1">
      <alignment horizontal="left" wrapText="1"/>
    </xf>
    <xf numFmtId="2" fontId="21" fillId="0" borderId="0" xfId="0" applyNumberFormat="1" applyFont="1" applyBorder="1" applyAlignment="1" applyProtection="1">
      <alignment vertical="top" wrapText="1"/>
      <protection locked="0"/>
    </xf>
    <xf numFmtId="0" fontId="21" fillId="0" borderId="2" xfId="0" applyFont="1" applyBorder="1" applyAlignment="1" applyProtection="1">
      <alignment horizontal="left" vertical="top" wrapText="1"/>
      <protection locked="0"/>
    </xf>
    <xf numFmtId="2" fontId="36" fillId="0" borderId="0" xfId="0" applyNumberFormat="1" applyFont="1" applyBorder="1" applyAlignment="1" applyProtection="1">
      <alignment vertical="top" wrapText="1"/>
      <protection locked="0"/>
    </xf>
    <xf numFmtId="0" fontId="21" fillId="5" borderId="2" xfId="0" applyFont="1" applyFill="1" applyBorder="1" applyAlignment="1" applyProtection="1">
      <alignment horizontal="center" vertical="top" wrapText="1"/>
      <protection locked="0"/>
    </xf>
    <xf numFmtId="2" fontId="21" fillId="0" borderId="0" xfId="0" applyNumberFormat="1" applyFont="1" applyFill="1" applyBorder="1" applyAlignment="1" applyProtection="1">
      <alignment vertical="top" wrapText="1"/>
      <protection locked="0"/>
    </xf>
    <xf numFmtId="0" fontId="21" fillId="0" borderId="2" xfId="0" applyFont="1" applyFill="1" applyBorder="1" applyAlignment="1" applyProtection="1">
      <alignment horizontal="center" vertical="top" wrapText="1"/>
      <protection locked="0"/>
    </xf>
    <xf numFmtId="2" fontId="36" fillId="0" borderId="0" xfId="0" applyNumberFormat="1" applyFont="1" applyFill="1" applyBorder="1" applyAlignment="1" applyProtection="1">
      <alignment vertical="top" wrapText="1"/>
      <protection locked="0"/>
    </xf>
    <xf numFmtId="0" fontId="21" fillId="5" borderId="2" xfId="0" applyFont="1" applyFill="1" applyBorder="1" applyAlignment="1">
      <alignment horizont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xf>
    <xf numFmtId="0" fontId="20" fillId="6" borderId="2" xfId="0" applyFont="1" applyFill="1" applyBorder="1" applyAlignment="1">
      <alignment horizontal="center" vertical="center" wrapText="1"/>
    </xf>
    <xf numFmtId="0" fontId="22" fillId="0" borderId="0" xfId="0" applyFont="1" applyFill="1" applyBorder="1" applyAlignment="1">
      <alignment horizontal="left"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21" fillId="0" borderId="31" xfId="0" applyFont="1" applyFill="1" applyBorder="1" applyAlignment="1">
      <alignment horizontal="center"/>
    </xf>
    <xf numFmtId="0" fontId="20" fillId="0" borderId="31" xfId="0" applyFont="1" applyFill="1" applyBorder="1" applyAlignment="1">
      <alignment horizontal="left" vertical="center" wrapText="1"/>
    </xf>
    <xf numFmtId="0" fontId="22" fillId="5" borderId="31" xfId="0" applyFont="1" applyFill="1" applyBorder="1" applyAlignment="1">
      <alignment horizontal="left" vertical="center" wrapText="1"/>
    </xf>
    <xf numFmtId="14" fontId="20" fillId="0" borderId="31" xfId="0" applyNumberFormat="1" applyFont="1" applyFill="1" applyBorder="1" applyAlignment="1">
      <alignment horizontal="left" vertical="center" wrapText="1"/>
    </xf>
    <xf numFmtId="0" fontId="21" fillId="0" borderId="2" xfId="0" applyFont="1" applyFill="1" applyBorder="1" applyAlignment="1">
      <alignment horizontal="center"/>
    </xf>
    <xf numFmtId="0" fontId="21" fillId="0" borderId="5" xfId="0" applyFont="1" applyFill="1" applyBorder="1" applyAlignment="1">
      <alignment horizontal="center"/>
    </xf>
    <xf numFmtId="14" fontId="20" fillId="0" borderId="2" xfId="0" applyNumberFormat="1" applyFont="1" applyFill="1" applyBorder="1" applyAlignment="1">
      <alignment horizontal="left" vertical="center" wrapText="1"/>
    </xf>
    <xf numFmtId="14" fontId="20" fillId="0" borderId="5" xfId="0" applyNumberFormat="1" applyFont="1" applyFill="1" applyBorder="1" applyAlignment="1">
      <alignment horizontal="left" vertical="center" wrapText="1"/>
    </xf>
    <xf numFmtId="0" fontId="20" fillId="0" borderId="5"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1" fillId="0" borderId="2" xfId="0" applyFont="1" applyBorder="1" applyAlignment="1" applyProtection="1">
      <alignment horizontal="center" vertical="center" wrapText="1"/>
      <protection locked="0"/>
    </xf>
    <xf numFmtId="49" fontId="21" fillId="0" borderId="2" xfId="0" applyNumberFormat="1" applyFont="1" applyBorder="1" applyAlignment="1" applyProtection="1">
      <alignment horizontal="left" vertical="top" wrapText="1" indent="1"/>
      <protection locked="0"/>
    </xf>
    <xf numFmtId="49" fontId="36" fillId="0" borderId="2" xfId="0" applyNumberFormat="1" applyFont="1" applyBorder="1" applyAlignment="1" applyProtection="1">
      <alignment vertical="top" wrapText="1"/>
      <protection locked="0"/>
    </xf>
    <xf numFmtId="49" fontId="36" fillId="0" borderId="2" xfId="0" applyNumberFormat="1" applyFont="1" applyFill="1" applyBorder="1" applyAlignment="1" applyProtection="1">
      <alignment vertical="top" wrapText="1"/>
      <protection locked="0"/>
    </xf>
    <xf numFmtId="0" fontId="22" fillId="5" borderId="31" xfId="0" applyFont="1" applyFill="1" applyBorder="1" applyAlignment="1">
      <alignment horizontal="left"/>
    </xf>
    <xf numFmtId="0" fontId="21" fillId="5" borderId="2" xfId="0" applyFont="1" applyFill="1" applyBorder="1" applyAlignment="1">
      <alignment horizontal="center" vertical="center"/>
    </xf>
    <xf numFmtId="0" fontId="22" fillId="5" borderId="2" xfId="0" applyFont="1" applyFill="1" applyBorder="1" applyAlignment="1">
      <alignment horizontal="center"/>
    </xf>
    <xf numFmtId="0" fontId="36" fillId="0" borderId="2" xfId="0" applyFont="1" applyFill="1" applyBorder="1" applyAlignment="1">
      <alignment horizontal="center" wrapText="1"/>
    </xf>
    <xf numFmtId="0" fontId="27" fillId="5" borderId="0" xfId="0" applyFont="1" applyFill="1" applyBorder="1" applyAlignment="1">
      <alignment horizontal="left" vertical="center" wrapText="1"/>
    </xf>
    <xf numFmtId="0" fontId="36" fillId="0" borderId="2" xfId="0" applyFont="1" applyBorder="1" applyAlignment="1">
      <alignment horizontal="center"/>
    </xf>
    <xf numFmtId="1" fontId="36" fillId="0" borderId="2" xfId="0" applyNumberFormat="1" applyFont="1" applyBorder="1" applyAlignment="1">
      <alignment horizontal="center"/>
    </xf>
    <xf numFmtId="1" fontId="36" fillId="0" borderId="2" xfId="0" applyNumberFormat="1" applyFont="1" applyFill="1" applyBorder="1" applyAlignment="1">
      <alignment horizontal="center"/>
    </xf>
    <xf numFmtId="2" fontId="36" fillId="0" borderId="2" xfId="0" applyNumberFormat="1" applyFont="1" applyBorder="1" applyAlignment="1">
      <alignment horizontal="center"/>
    </xf>
    <xf numFmtId="1" fontId="21" fillId="5" borderId="2" xfId="0" applyNumberFormat="1" applyFont="1" applyFill="1" applyBorder="1" applyAlignment="1">
      <alignment horizontal="center"/>
    </xf>
    <xf numFmtId="0" fontId="23" fillId="0" borderId="0" xfId="0" applyFont="1" applyFill="1" applyBorder="1" applyAlignment="1">
      <alignment horizontal="left"/>
    </xf>
    <xf numFmtId="0" fontId="57" fillId="5" borderId="2" xfId="0" applyFont="1" applyFill="1" applyBorder="1" applyAlignment="1" applyProtection="1">
      <alignment horizontal="center" wrapText="1"/>
      <protection locked="0"/>
    </xf>
    <xf numFmtId="0" fontId="57" fillId="5" borderId="2" xfId="0" applyFont="1" applyFill="1" applyBorder="1" applyAlignment="1" applyProtection="1">
      <alignment horizontal="center" vertical="center" wrapText="1"/>
      <protection locked="0"/>
    </xf>
    <xf numFmtId="0" fontId="26" fillId="5" borderId="2" xfId="0" applyFont="1" applyFill="1" applyBorder="1" applyAlignment="1">
      <alignment horizontal="center" wrapText="1"/>
    </xf>
    <xf numFmtId="0" fontId="22" fillId="5" borderId="1" xfId="0" applyFont="1" applyFill="1" applyBorder="1" applyAlignment="1">
      <alignment horizontal="center" vertical="center" wrapText="1"/>
    </xf>
    <xf numFmtId="0" fontId="22" fillId="0" borderId="2" xfId="0" applyFont="1" applyFill="1" applyBorder="1" applyAlignment="1">
      <alignment horizontal="center" wrapText="1"/>
    </xf>
    <xf numFmtId="0" fontId="22" fillId="5" borderId="2" xfId="0" applyFont="1" applyFill="1" applyBorder="1" applyAlignment="1">
      <alignment horizontal="right"/>
    </xf>
    <xf numFmtId="0" fontId="22" fillId="0" borderId="2" xfId="0" applyFont="1" applyBorder="1" applyAlignment="1">
      <alignment horizontal="center" wrapText="1"/>
    </xf>
    <xf numFmtId="0" fontId="22" fillId="6" borderId="2" xfId="0" applyFont="1" applyFill="1" applyBorder="1" applyAlignment="1">
      <alignment horizontal="center" wrapText="1"/>
    </xf>
    <xf numFmtId="0" fontId="20" fillId="5" borderId="2" xfId="0" applyFont="1" applyFill="1" applyBorder="1" applyAlignment="1">
      <alignment horizontal="center" vertical="center" wrapText="1"/>
    </xf>
    <xf numFmtId="0" fontId="22" fillId="5" borderId="9" xfId="0" applyFont="1" applyFill="1" applyBorder="1" applyAlignment="1">
      <alignment horizontal="left"/>
    </xf>
    <xf numFmtId="0" fontId="20" fillId="0" borderId="0" xfId="0" applyFont="1" applyBorder="1" applyAlignment="1">
      <alignment horizontal="center"/>
    </xf>
    <xf numFmtId="0" fontId="22" fillId="5" borderId="2" xfId="0" applyFont="1" applyFill="1" applyBorder="1" applyAlignment="1">
      <alignment horizontal="left"/>
    </xf>
    <xf numFmtId="0" fontId="28" fillId="0" borderId="0" xfId="0" applyFont="1" applyBorder="1" applyAlignment="1">
      <alignment horizontal="left" vertical="center"/>
    </xf>
    <xf numFmtId="0" fontId="43" fillId="0" borderId="13" xfId="0" applyFont="1" applyBorder="1" applyAlignment="1">
      <alignment horizontal="left" vertical="center" wrapText="1"/>
    </xf>
    <xf numFmtId="0" fontId="22" fillId="0" borderId="10" xfId="0" applyFont="1" applyBorder="1" applyAlignment="1">
      <alignment horizontal="left" vertical="center"/>
    </xf>
    <xf numFmtId="0" fontId="20" fillId="2" borderId="2" xfId="0" applyFont="1" applyFill="1" applyBorder="1" applyAlignment="1">
      <alignment horizontal="left" wrapText="1"/>
    </xf>
    <xf numFmtId="0" fontId="60" fillId="0" borderId="2" xfId="0" applyFont="1" applyFill="1" applyBorder="1" applyAlignment="1" applyProtection="1">
      <alignment horizontal="center" vertical="top" wrapText="1"/>
      <protection hidden="1"/>
    </xf>
    <xf numFmtId="0" fontId="63" fillId="0" borderId="7" xfId="0" applyFont="1" applyFill="1" applyBorder="1" applyAlignment="1" applyProtection="1">
      <alignment horizontal="left" vertical="top" wrapText="1"/>
      <protection hidden="1"/>
    </xf>
    <xf numFmtId="0" fontId="63" fillId="0" borderId="2" xfId="0" applyFont="1" applyFill="1" applyBorder="1" applyAlignment="1" applyProtection="1">
      <alignment vertical="top" wrapText="1"/>
      <protection hidden="1"/>
    </xf>
    <xf numFmtId="0" fontId="63" fillId="0" borderId="1" xfId="0" applyFont="1" applyFill="1" applyBorder="1" applyAlignment="1" applyProtection="1">
      <alignment vertical="top" wrapText="1"/>
      <protection hidden="1"/>
    </xf>
    <xf numFmtId="0" fontId="63" fillId="0" borderId="7" xfId="0" applyFont="1" applyFill="1" applyBorder="1" applyAlignment="1" applyProtection="1">
      <alignment vertical="top" wrapText="1"/>
      <protection hidden="1"/>
    </xf>
    <xf numFmtId="0" fontId="63" fillId="0" borderId="2" xfId="0" applyFont="1" applyFill="1" applyBorder="1" applyAlignment="1" applyProtection="1">
      <alignment horizontal="left" vertical="top" wrapText="1"/>
      <protection hidden="1"/>
    </xf>
    <xf numFmtId="0" fontId="64" fillId="0" borderId="2" xfId="0" applyFont="1" applyFill="1" applyBorder="1" applyAlignment="1" applyProtection="1">
      <alignment vertical="top" wrapText="1"/>
      <protection hidden="1"/>
    </xf>
    <xf numFmtId="0" fontId="64" fillId="0" borderId="1" xfId="0" applyFont="1" applyFill="1" applyBorder="1" applyAlignment="1" applyProtection="1">
      <alignment vertical="top" wrapText="1"/>
      <protection hidden="1"/>
    </xf>
    <xf numFmtId="0" fontId="62" fillId="0" borderId="2" xfId="0" applyFont="1" applyFill="1" applyBorder="1" applyAlignment="1" applyProtection="1">
      <alignment horizontal="center" vertical="top" wrapText="1"/>
      <protection hidden="1"/>
    </xf>
    <xf numFmtId="0" fontId="63" fillId="0" borderId="43" xfId="0" applyFont="1" applyFill="1" applyBorder="1" applyAlignment="1" applyProtection="1">
      <alignment horizontal="left" vertical="top" wrapText="1"/>
      <protection hidden="1"/>
    </xf>
    <xf numFmtId="0" fontId="63" fillId="4" borderId="2" xfId="0" applyFont="1" applyFill="1" applyBorder="1" applyAlignment="1" applyProtection="1">
      <alignment horizontal="left" vertical="top" wrapText="1"/>
      <protection hidden="1"/>
    </xf>
    <xf numFmtId="0" fontId="63" fillId="0" borderId="1" xfId="0" applyFont="1" applyFill="1" applyBorder="1" applyAlignment="1" applyProtection="1">
      <alignment horizontal="left" vertical="top" wrapText="1"/>
      <protection hidden="1"/>
    </xf>
    <xf numFmtId="0" fontId="66" fillId="0" borderId="7" xfId="0" applyFont="1" applyFill="1" applyBorder="1" applyAlignment="1" applyProtection="1">
      <alignment vertical="top" wrapText="1"/>
      <protection hidden="1"/>
    </xf>
    <xf numFmtId="0" fontId="63" fillId="0" borderId="43" xfId="0" applyFont="1" applyFill="1" applyBorder="1" applyAlignment="1" applyProtection="1">
      <alignment vertical="top" wrapText="1"/>
      <protection hidden="1"/>
    </xf>
    <xf numFmtId="0" fontId="62" fillId="0" borderId="44" xfId="0" applyFont="1" applyFill="1" applyBorder="1" applyAlignment="1" applyProtection="1">
      <alignment horizontal="center" vertical="top" wrapText="1"/>
      <protection hidden="1"/>
    </xf>
    <xf numFmtId="0" fontId="60" fillId="0" borderId="16" xfId="0" applyFont="1" applyFill="1" applyBorder="1" applyAlignment="1" applyProtection="1">
      <alignment horizontal="center" vertical="top" wrapText="1"/>
      <protection hidden="1"/>
    </xf>
    <xf numFmtId="0" fontId="62" fillId="0" borderId="45" xfId="0" applyFont="1" applyFill="1" applyBorder="1" applyAlignment="1" applyProtection="1">
      <alignment horizontal="center" vertical="top" wrapText="1"/>
      <protection hidden="1"/>
    </xf>
    <xf numFmtId="0" fontId="64" fillId="0" borderId="46" xfId="0" applyFont="1" applyFill="1" applyBorder="1" applyAlignment="1" applyProtection="1">
      <alignment vertical="top" wrapText="1"/>
      <protection hidden="1"/>
    </xf>
    <xf numFmtId="0" fontId="62" fillId="0" borderId="2" xfId="0" applyFont="1" applyFill="1" applyBorder="1" applyAlignment="1" applyProtection="1">
      <alignment vertical="top" wrapText="1"/>
      <protection hidden="1"/>
    </xf>
    <xf numFmtId="0" fontId="67" fillId="0" borderId="1" xfId="0" applyFont="1" applyFill="1" applyBorder="1" applyAlignment="1" applyProtection="1">
      <alignment horizontal="left" vertical="top" wrapText="1"/>
      <protection hidden="1"/>
    </xf>
    <xf numFmtId="0" fontId="66" fillId="0" borderId="43" xfId="0" applyFont="1" applyFill="1" applyBorder="1" applyAlignment="1" applyProtection="1">
      <alignmen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tabSelected="1" view="pageBreakPreview" zoomScale="74" zoomScaleNormal="74" zoomScaleSheetLayoutView="74" workbookViewId="0">
      <selection activeCell="P20" sqref="P20"/>
    </sheetView>
  </sheetViews>
  <sheetFormatPr defaultRowHeight="12.75" x14ac:dyDescent="0.2"/>
  <sheetData>
    <row r="1" spans="1:9" s="1" customFormat="1" x14ac:dyDescent="0.2"/>
    <row r="2" spans="1:9" s="1" customFormat="1" x14ac:dyDescent="0.2">
      <c r="B2" s="492" t="s">
        <v>0</v>
      </c>
      <c r="C2" s="492"/>
      <c r="D2" s="492"/>
      <c r="E2" s="492"/>
      <c r="F2" s="492"/>
      <c r="G2" s="492"/>
      <c r="H2" s="492"/>
      <c r="I2" s="492"/>
    </row>
    <row r="3" spans="1:9" s="1" customFormat="1" x14ac:dyDescent="0.2">
      <c r="B3" s="492"/>
      <c r="C3" s="492"/>
      <c r="D3" s="492"/>
      <c r="E3" s="492"/>
      <c r="F3" s="492"/>
      <c r="G3" s="492"/>
      <c r="H3" s="492"/>
      <c r="I3" s="492"/>
    </row>
    <row r="4" spans="1:9" s="1" customFormat="1" x14ac:dyDescent="0.2">
      <c r="A4" s="2"/>
      <c r="B4" s="492"/>
      <c r="C4" s="492"/>
      <c r="D4" s="492"/>
      <c r="E4" s="492"/>
      <c r="F4" s="492"/>
      <c r="G4" s="492"/>
      <c r="H4" s="492"/>
      <c r="I4" s="492"/>
    </row>
    <row r="5" spans="1:9" s="1" customFormat="1" x14ac:dyDescent="0.2">
      <c r="A5" s="2"/>
      <c r="B5" s="492"/>
      <c r="C5" s="492"/>
      <c r="D5" s="492"/>
      <c r="E5" s="492"/>
      <c r="F5" s="492"/>
      <c r="G5" s="492"/>
      <c r="H5" s="492"/>
      <c r="I5" s="492"/>
    </row>
    <row r="6" spans="1:9" s="1" customFormat="1" x14ac:dyDescent="0.2">
      <c r="A6" s="2"/>
      <c r="B6" s="2"/>
      <c r="C6" s="2"/>
      <c r="D6" s="3"/>
      <c r="E6" s="3"/>
      <c r="F6" s="3"/>
      <c r="G6" s="3"/>
      <c r="H6" s="2"/>
    </row>
    <row r="7" spans="1:9" s="1" customFormat="1" x14ac:dyDescent="0.2">
      <c r="A7" s="2"/>
      <c r="B7" s="2"/>
      <c r="C7" s="2"/>
      <c r="D7" s="2"/>
      <c r="E7" s="2"/>
      <c r="F7" s="2"/>
      <c r="G7" s="4"/>
      <c r="H7" s="2"/>
    </row>
    <row r="8" spans="1:9" s="7" customFormat="1" x14ac:dyDescent="0.2">
      <c r="A8" s="5"/>
      <c r="B8" s="5" t="s">
        <v>625</v>
      </c>
      <c r="C8" s="5"/>
      <c r="D8" s="5"/>
      <c r="E8" s="5"/>
      <c r="F8" s="5"/>
      <c r="G8" s="6"/>
      <c r="H8" s="5"/>
    </row>
    <row r="9" spans="1:9" s="1" customFormat="1" x14ac:dyDescent="0.2">
      <c r="A9" s="2"/>
      <c r="B9" s="2"/>
      <c r="C9" s="2"/>
      <c r="D9" s="2"/>
      <c r="E9" s="2"/>
      <c r="F9" s="2"/>
      <c r="G9" s="4"/>
      <c r="H9" s="2"/>
    </row>
    <row r="10" spans="1:9" s="1" customFormat="1" x14ac:dyDescent="0.2">
      <c r="A10" s="2"/>
      <c r="B10" s="2"/>
      <c r="C10" s="2"/>
      <c r="D10" s="2"/>
      <c r="E10" s="2"/>
      <c r="F10" s="4"/>
      <c r="G10" s="4"/>
      <c r="H10" s="2"/>
    </row>
    <row r="11" spans="1:9" s="1" customFormat="1" x14ac:dyDescent="0.2">
      <c r="A11" s="2"/>
      <c r="B11" s="2"/>
      <c r="C11" s="2"/>
      <c r="D11" s="2"/>
      <c r="E11" s="2"/>
      <c r="F11" s="2"/>
      <c r="G11" s="4"/>
      <c r="H11" s="2"/>
    </row>
    <row r="12" spans="1:9" s="1" customFormat="1" x14ac:dyDescent="0.2">
      <c r="A12" s="2"/>
      <c r="B12" s="2"/>
      <c r="C12" s="2"/>
      <c r="D12" s="2"/>
      <c r="E12" s="2"/>
      <c r="F12" s="2"/>
      <c r="G12" s="4"/>
      <c r="H12" s="2"/>
    </row>
    <row r="13" spans="1:9" s="1" customFormat="1" x14ac:dyDescent="0.2">
      <c r="A13" s="2"/>
      <c r="B13" s="2"/>
      <c r="C13" s="2"/>
      <c r="D13" s="2"/>
      <c r="E13" s="2"/>
      <c r="F13" s="2"/>
      <c r="G13" s="4"/>
      <c r="H13" s="2"/>
    </row>
    <row r="14" spans="1:9" s="1" customFormat="1" x14ac:dyDescent="0.2">
      <c r="A14" s="2"/>
      <c r="B14" s="2"/>
      <c r="C14" s="2"/>
      <c r="D14" s="2"/>
      <c r="E14" s="2"/>
      <c r="F14" s="2"/>
      <c r="G14" s="4"/>
      <c r="H14" s="2"/>
    </row>
    <row r="15" spans="1:9" s="1" customFormat="1" ht="12.75" customHeight="1" x14ac:dyDescent="0.2">
      <c r="A15" s="2"/>
      <c r="B15" s="493"/>
      <c r="C15" s="493"/>
      <c r="D15" s="493"/>
      <c r="E15" s="493"/>
      <c r="F15" s="493"/>
      <c r="G15" s="493"/>
      <c r="H15" s="493"/>
    </row>
    <row r="16" spans="1:9" s="1" customFormat="1" ht="12.75" customHeight="1" x14ac:dyDescent="0.2">
      <c r="A16" s="2"/>
      <c r="B16" s="493"/>
      <c r="C16" s="493"/>
      <c r="D16" s="493"/>
      <c r="E16" s="493"/>
      <c r="F16" s="493"/>
      <c r="G16" s="493"/>
      <c r="H16" s="493"/>
    </row>
    <row r="17" spans="1:8" s="1" customFormat="1" ht="12.75" customHeight="1" x14ac:dyDescent="0.2">
      <c r="A17" s="2"/>
      <c r="B17" s="494" t="s">
        <v>635</v>
      </c>
      <c r="C17" s="494"/>
      <c r="D17" s="494"/>
      <c r="E17" s="494"/>
      <c r="F17" s="494"/>
      <c r="G17" s="494"/>
      <c r="H17" s="494"/>
    </row>
    <row r="18" spans="1:8" s="1" customFormat="1" ht="12.75" customHeight="1" x14ac:dyDescent="0.2">
      <c r="A18" s="2"/>
      <c r="B18" s="494"/>
      <c r="C18" s="494"/>
      <c r="D18" s="494"/>
      <c r="E18" s="494"/>
      <c r="F18" s="494"/>
      <c r="G18" s="494"/>
      <c r="H18" s="494"/>
    </row>
    <row r="19" spans="1:8" s="1" customFormat="1" ht="12.75" customHeight="1" x14ac:dyDescent="0.2">
      <c r="A19" s="2"/>
      <c r="B19" s="494" t="s">
        <v>1</v>
      </c>
      <c r="C19" s="494"/>
      <c r="D19" s="494"/>
      <c r="E19" s="494"/>
      <c r="F19" s="494"/>
      <c r="G19" s="494"/>
      <c r="H19" s="494"/>
    </row>
    <row r="20" spans="1:8" s="1" customFormat="1" ht="12.75" customHeight="1" x14ac:dyDescent="0.2">
      <c r="A20" s="2"/>
      <c r="B20" s="494"/>
      <c r="C20" s="494"/>
      <c r="D20" s="494"/>
      <c r="E20" s="494"/>
      <c r="F20" s="494"/>
      <c r="G20" s="494"/>
      <c r="H20" s="494"/>
    </row>
    <row r="21" spans="1:8" s="1" customFormat="1" ht="12.75" customHeight="1" x14ac:dyDescent="0.2">
      <c r="A21" s="2"/>
      <c r="B21" s="494" t="s">
        <v>634</v>
      </c>
      <c r="C21" s="494"/>
      <c r="D21" s="494"/>
      <c r="E21" s="494"/>
      <c r="F21" s="494"/>
      <c r="G21" s="494"/>
      <c r="H21" s="494"/>
    </row>
    <row r="22" spans="1:8" s="1" customFormat="1" ht="12.75" customHeight="1" x14ac:dyDescent="0.2">
      <c r="B22" s="494"/>
      <c r="C22" s="494"/>
      <c r="D22" s="494"/>
      <c r="E22" s="494"/>
      <c r="F22" s="494"/>
      <c r="G22" s="494"/>
      <c r="H22" s="494"/>
    </row>
    <row r="23" spans="1:8" s="1" customFormat="1" ht="12.75" customHeight="1" x14ac:dyDescent="0.2"/>
    <row r="24" spans="1:8" s="1" customFormat="1" ht="12.75" customHeight="1" x14ac:dyDescent="0.2"/>
    <row r="25" spans="1:8" s="1" customFormat="1" ht="12.75" customHeight="1" x14ac:dyDescent="0.2"/>
    <row r="26" spans="1:8" s="1" customFormat="1" ht="12.75" customHeight="1" x14ac:dyDescent="0.2"/>
    <row r="27" spans="1:8" s="1" customFormat="1" ht="12.75" customHeight="1" x14ac:dyDescent="0.2"/>
    <row r="28" spans="1:8" s="1" customFormat="1" ht="12.75" customHeight="1" x14ac:dyDescent="0.2"/>
    <row r="29" spans="1:8" s="1" customFormat="1" ht="12.75" customHeight="1" x14ac:dyDescent="0.2"/>
    <row r="30" spans="1:8" s="1" customFormat="1" ht="12.75" customHeight="1" x14ac:dyDescent="0.2"/>
    <row r="31" spans="1:8" s="1" customFormat="1" ht="12.75" customHeight="1" x14ac:dyDescent="0.2"/>
    <row r="32" spans="1: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view="pageBreakPreview" zoomScaleNormal="74" zoomScaleSheetLayoutView="100" workbookViewId="0">
      <selection activeCell="B40" sqref="B40"/>
    </sheetView>
  </sheetViews>
  <sheetFormatPr defaultColWidth="8.7109375" defaultRowHeight="14.25" outlineLevelRow="1" x14ac:dyDescent="0.2"/>
  <cols>
    <col min="1" max="5" width="8.7109375" style="9"/>
    <col min="6" max="6" width="6.5703125" style="9" customWidth="1"/>
    <col min="7" max="7" width="14" style="9" customWidth="1"/>
    <col min="8" max="8" width="13" style="9" customWidth="1"/>
    <col min="9" max="16384" width="8.7109375" style="9"/>
  </cols>
  <sheetData>
    <row r="1" spans="1:8" x14ac:dyDescent="0.2">
      <c r="A1" s="10" t="s">
        <v>3</v>
      </c>
      <c r="B1" s="10"/>
      <c r="C1" s="10"/>
      <c r="D1" s="10"/>
      <c r="E1" s="10"/>
    </row>
    <row r="2" spans="1:8" x14ac:dyDescent="0.2">
      <c r="A2" s="10" t="s">
        <v>4</v>
      </c>
      <c r="B2" s="10"/>
      <c r="C2" s="10"/>
      <c r="D2" s="10"/>
      <c r="E2" s="10"/>
    </row>
    <row r="3" spans="1:8" x14ac:dyDescent="0.2">
      <c r="A3" s="495" t="s">
        <v>627</v>
      </c>
      <c r="B3" s="495"/>
      <c r="C3" s="495"/>
      <c r="D3" s="495"/>
      <c r="E3" s="495"/>
      <c r="F3" s="495"/>
      <c r="G3" s="495"/>
      <c r="H3" s="495"/>
    </row>
    <row r="5" spans="1:8" ht="42.75" customHeight="1" x14ac:dyDescent="0.2">
      <c r="A5" s="496" t="s">
        <v>5</v>
      </c>
      <c r="B5" s="496"/>
      <c r="C5" s="496"/>
      <c r="D5" s="496"/>
      <c r="E5" s="496"/>
      <c r="F5" s="11" t="s">
        <v>6</v>
      </c>
      <c r="G5" s="12" t="s">
        <v>629</v>
      </c>
      <c r="H5" s="12" t="s">
        <v>7</v>
      </c>
    </row>
    <row r="6" spans="1:8" x14ac:dyDescent="0.2">
      <c r="A6" s="13">
        <v>1</v>
      </c>
      <c r="B6" s="497">
        <v>2</v>
      </c>
      <c r="C6" s="497"/>
      <c r="D6" s="497"/>
      <c r="E6" s="497"/>
      <c r="F6" s="13">
        <v>4</v>
      </c>
      <c r="G6" s="13">
        <v>5</v>
      </c>
      <c r="H6" s="13"/>
    </row>
    <row r="7" spans="1:8" ht="14.25" customHeight="1" x14ac:dyDescent="0.2">
      <c r="A7" s="498" t="s">
        <v>8</v>
      </c>
      <c r="B7" s="498"/>
      <c r="C7" s="498"/>
      <c r="D7" s="498"/>
      <c r="E7" s="498"/>
      <c r="F7" s="14">
        <v>1</v>
      </c>
      <c r="G7" s="15">
        <f>G9</f>
        <v>337569</v>
      </c>
      <c r="H7" s="15">
        <f>H9</f>
        <v>688429</v>
      </c>
    </row>
    <row r="8" spans="1:8" ht="14.25" hidden="1" customHeight="1" outlineLevel="1" x14ac:dyDescent="0.2">
      <c r="A8" s="499" t="s">
        <v>9</v>
      </c>
      <c r="B8" s="499"/>
      <c r="C8" s="499"/>
      <c r="D8" s="499"/>
      <c r="E8" s="499"/>
      <c r="F8" s="16"/>
      <c r="G8" s="17"/>
      <c r="H8" s="17"/>
    </row>
    <row r="9" spans="1:8" ht="15.75" customHeight="1" collapsed="1" x14ac:dyDescent="0.2">
      <c r="A9" s="499" t="s">
        <v>10</v>
      </c>
      <c r="B9" s="499"/>
      <c r="C9" s="499"/>
      <c r="D9" s="499"/>
      <c r="E9" s="499"/>
      <c r="F9" s="16"/>
      <c r="G9" s="18">
        <v>337569</v>
      </c>
      <c r="H9" s="18">
        <v>688429</v>
      </c>
    </row>
    <row r="10" spans="1:8" ht="44.1" customHeight="1" x14ac:dyDescent="0.2">
      <c r="A10" s="498" t="s">
        <v>11</v>
      </c>
      <c r="B10" s="498"/>
      <c r="C10" s="498"/>
      <c r="D10" s="498"/>
      <c r="E10" s="498"/>
      <c r="F10" s="14">
        <v>2</v>
      </c>
      <c r="G10" s="19">
        <v>-310770</v>
      </c>
      <c r="H10" s="20">
        <v>-659546</v>
      </c>
    </row>
    <row r="11" spans="1:8" ht="14.25" customHeight="1" x14ac:dyDescent="0.2">
      <c r="A11" s="500" t="s">
        <v>12</v>
      </c>
      <c r="B11" s="500"/>
      <c r="C11" s="500"/>
      <c r="D11" s="500"/>
      <c r="E11" s="500"/>
      <c r="F11" s="14"/>
      <c r="G11" s="21">
        <f>G7+G10</f>
        <v>26799</v>
      </c>
      <c r="H11" s="21">
        <f>H7+H10</f>
        <v>28883</v>
      </c>
    </row>
    <row r="12" spans="1:8" ht="17.25" hidden="1" customHeight="1" outlineLevel="1" x14ac:dyDescent="0.2">
      <c r="A12" s="498" t="s">
        <v>13</v>
      </c>
      <c r="B12" s="498"/>
      <c r="C12" s="498"/>
      <c r="D12" s="498"/>
      <c r="E12" s="498"/>
      <c r="F12" s="14"/>
      <c r="G12" s="20"/>
      <c r="H12" s="20"/>
    </row>
    <row r="13" spans="1:8" ht="19.5" customHeight="1" collapsed="1" x14ac:dyDescent="0.2">
      <c r="A13" s="498" t="s">
        <v>14</v>
      </c>
      <c r="B13" s="498"/>
      <c r="C13" s="498"/>
      <c r="D13" s="498"/>
      <c r="E13" s="498"/>
      <c r="F13" s="14">
        <v>3</v>
      </c>
      <c r="G13" s="20">
        <v>-13863</v>
      </c>
      <c r="H13" s="20">
        <v>-30290</v>
      </c>
    </row>
    <row r="14" spans="1:8" ht="29.25" customHeight="1" x14ac:dyDescent="0.2">
      <c r="A14" s="498" t="s">
        <v>15</v>
      </c>
      <c r="B14" s="498"/>
      <c r="C14" s="498"/>
      <c r="D14" s="498"/>
      <c r="E14" s="498"/>
      <c r="F14" s="14" t="s">
        <v>16</v>
      </c>
      <c r="G14" s="17">
        <v>27245</v>
      </c>
      <c r="H14" s="17">
        <v>55965</v>
      </c>
    </row>
    <row r="15" spans="1:8" ht="28.5" customHeight="1" x14ac:dyDescent="0.2">
      <c r="A15" s="498" t="s">
        <v>17</v>
      </c>
      <c r="B15" s="498"/>
      <c r="C15" s="498"/>
      <c r="D15" s="498"/>
      <c r="E15" s="498"/>
      <c r="F15" s="14" t="s">
        <v>50</v>
      </c>
      <c r="G15" s="20">
        <v>-311</v>
      </c>
      <c r="H15" s="20">
        <v>-430</v>
      </c>
    </row>
    <row r="16" spans="1:8" ht="14.25" hidden="1" customHeight="1" x14ac:dyDescent="0.2">
      <c r="A16" s="498" t="s">
        <v>18</v>
      </c>
      <c r="B16" s="498"/>
      <c r="C16" s="498"/>
      <c r="D16" s="498"/>
      <c r="E16" s="498"/>
      <c r="F16" s="14"/>
      <c r="G16" s="21">
        <f>G17+G18+G19</f>
        <v>0</v>
      </c>
      <c r="H16" s="21">
        <f>H17+H18+H19</f>
        <v>0</v>
      </c>
    </row>
    <row r="17" spans="1:8" ht="14.25" hidden="1" customHeight="1" x14ac:dyDescent="0.2">
      <c r="A17" s="499" t="s">
        <v>19</v>
      </c>
      <c r="B17" s="499"/>
      <c r="C17" s="499"/>
      <c r="D17" s="499"/>
      <c r="E17" s="499"/>
      <c r="F17" s="22"/>
      <c r="G17" s="17"/>
      <c r="H17" s="17"/>
    </row>
    <row r="18" spans="1:8" ht="14.25" hidden="1" customHeight="1" x14ac:dyDescent="0.2">
      <c r="A18" s="499" t="s">
        <v>20</v>
      </c>
      <c r="B18" s="499"/>
      <c r="C18" s="499"/>
      <c r="D18" s="499"/>
      <c r="E18" s="499"/>
      <c r="F18" s="22"/>
      <c r="G18" s="17"/>
      <c r="H18" s="17"/>
    </row>
    <row r="19" spans="1:8" ht="12.75" hidden="1" customHeight="1" x14ac:dyDescent="0.2">
      <c r="A19" s="499" t="s">
        <v>21</v>
      </c>
      <c r="B19" s="499"/>
      <c r="C19" s="499"/>
      <c r="D19" s="499"/>
      <c r="E19" s="499"/>
      <c r="F19" s="22"/>
      <c r="G19" s="17"/>
      <c r="H19" s="17"/>
    </row>
    <row r="20" spans="1:8" ht="50.45" hidden="1" customHeight="1" x14ac:dyDescent="0.2">
      <c r="A20" s="501" t="s">
        <v>22</v>
      </c>
      <c r="B20" s="501"/>
      <c r="C20" s="501"/>
      <c r="D20" s="501"/>
      <c r="E20" s="501"/>
      <c r="F20" s="14"/>
      <c r="G20" s="21">
        <f>G21+G22</f>
        <v>0</v>
      </c>
      <c r="H20" s="21">
        <f>H21+H22</f>
        <v>0</v>
      </c>
    </row>
    <row r="21" spans="1:8" hidden="1" x14ac:dyDescent="0.2">
      <c r="A21" s="502" t="s">
        <v>23</v>
      </c>
      <c r="B21" s="502"/>
      <c r="C21" s="502"/>
      <c r="D21" s="502"/>
      <c r="E21" s="502"/>
      <c r="F21" s="22"/>
      <c r="G21" s="17"/>
      <c r="H21" s="17"/>
    </row>
    <row r="22" spans="1:8" ht="14.25" hidden="1" customHeight="1" x14ac:dyDescent="0.2">
      <c r="A22" s="499" t="s">
        <v>24</v>
      </c>
      <c r="B22" s="499"/>
      <c r="C22" s="499"/>
      <c r="D22" s="499"/>
      <c r="E22" s="499"/>
      <c r="F22" s="22"/>
      <c r="G22" s="17"/>
      <c r="H22" s="17"/>
    </row>
    <row r="23" spans="1:8" ht="14.25" hidden="1" customHeight="1" x14ac:dyDescent="0.2">
      <c r="A23" s="498" t="s">
        <v>25</v>
      </c>
      <c r="B23" s="498"/>
      <c r="C23" s="498"/>
      <c r="D23" s="498"/>
      <c r="E23" s="498"/>
      <c r="F23" s="14"/>
      <c r="G23" s="21">
        <f>G24+G25</f>
        <v>0</v>
      </c>
      <c r="H23" s="21">
        <f>H24+H25</f>
        <v>0</v>
      </c>
    </row>
    <row r="24" spans="1:8" ht="14.25" hidden="1" customHeight="1" x14ac:dyDescent="0.2">
      <c r="A24" s="499" t="s">
        <v>26</v>
      </c>
      <c r="B24" s="499"/>
      <c r="C24" s="499"/>
      <c r="D24" s="499"/>
      <c r="E24" s="499"/>
      <c r="F24" s="22"/>
      <c r="G24" s="17"/>
      <c r="H24" s="17"/>
    </row>
    <row r="25" spans="1:8" ht="14.25" hidden="1" customHeight="1" x14ac:dyDescent="0.2">
      <c r="A25" s="499" t="s">
        <v>27</v>
      </c>
      <c r="B25" s="499"/>
      <c r="C25" s="499"/>
      <c r="D25" s="499"/>
      <c r="E25" s="499"/>
      <c r="F25" s="22"/>
      <c r="G25" s="17"/>
      <c r="H25" s="17"/>
    </row>
    <row r="26" spans="1:8" ht="28.5" hidden="1" customHeight="1" x14ac:dyDescent="0.2">
      <c r="A26" s="498" t="s">
        <v>28</v>
      </c>
      <c r="B26" s="498"/>
      <c r="C26" s="498"/>
      <c r="D26" s="498"/>
      <c r="E26" s="498"/>
      <c r="F26" s="14"/>
      <c r="G26" s="21">
        <f>G27+G28</f>
        <v>0</v>
      </c>
      <c r="H26" s="21">
        <f>H27+H28</f>
        <v>0</v>
      </c>
    </row>
    <row r="27" spans="1:8" ht="14.25" hidden="1" customHeight="1" x14ac:dyDescent="0.2">
      <c r="A27" s="499" t="s">
        <v>29</v>
      </c>
      <c r="B27" s="499"/>
      <c r="C27" s="499"/>
      <c r="D27" s="499"/>
      <c r="E27" s="499"/>
      <c r="F27" s="22"/>
      <c r="G27" s="24"/>
      <c r="H27" s="24"/>
    </row>
    <row r="28" spans="1:8" ht="14.25" hidden="1" customHeight="1" x14ac:dyDescent="0.2">
      <c r="A28" s="499" t="s">
        <v>30</v>
      </c>
      <c r="B28" s="499"/>
      <c r="C28" s="499"/>
      <c r="D28" s="499"/>
      <c r="E28" s="499"/>
      <c r="F28" s="22"/>
      <c r="G28" s="25"/>
      <c r="H28" s="25"/>
    </row>
    <row r="29" spans="1:8" ht="14.25" hidden="1" customHeight="1" x14ac:dyDescent="0.2">
      <c r="A29" s="498" t="s">
        <v>31</v>
      </c>
      <c r="B29" s="498"/>
      <c r="C29" s="498"/>
      <c r="D29" s="498"/>
      <c r="E29" s="498"/>
      <c r="F29" s="14"/>
      <c r="G29" s="21">
        <f>G30+G31</f>
        <v>0</v>
      </c>
      <c r="H29" s="21">
        <f>H30+H31</f>
        <v>0</v>
      </c>
    </row>
    <row r="30" spans="1:8" ht="14.25" hidden="1" customHeight="1" x14ac:dyDescent="0.2">
      <c r="A30" s="499" t="s">
        <v>32</v>
      </c>
      <c r="B30" s="499"/>
      <c r="C30" s="499"/>
      <c r="D30" s="499"/>
      <c r="E30" s="499"/>
      <c r="F30" s="22"/>
      <c r="G30" s="24"/>
      <c r="H30" s="20"/>
    </row>
    <row r="31" spans="1:8" ht="14.25" hidden="1" customHeight="1" x14ac:dyDescent="0.2">
      <c r="A31" s="499" t="s">
        <v>33</v>
      </c>
      <c r="B31" s="499"/>
      <c r="C31" s="499"/>
      <c r="D31" s="499"/>
      <c r="E31" s="499"/>
      <c r="F31" s="22"/>
      <c r="G31" s="24"/>
      <c r="H31" s="24"/>
    </row>
    <row r="32" spans="1:8" ht="30" customHeight="1" x14ac:dyDescent="0.2">
      <c r="A32" s="503" t="s">
        <v>34</v>
      </c>
      <c r="B32" s="503"/>
      <c r="C32" s="503"/>
      <c r="D32" s="503"/>
      <c r="E32" s="503"/>
      <c r="F32" s="14"/>
      <c r="G32" s="21">
        <f>G11+G12+G13+G14+G15+G16+G20+G23+G26+G29</f>
        <v>39870</v>
      </c>
      <c r="H32" s="21">
        <f>H11+H12+H13+H14+H15+H16+H20+H23+H26+H29</f>
        <v>54128</v>
      </c>
    </row>
    <row r="33" spans="1:8" ht="33" customHeight="1" x14ac:dyDescent="0.2">
      <c r="A33" s="498" t="s">
        <v>35</v>
      </c>
      <c r="B33" s="498"/>
      <c r="C33" s="498"/>
      <c r="D33" s="498"/>
      <c r="E33" s="498"/>
      <c r="F33" s="14"/>
      <c r="G33" s="26">
        <v>0</v>
      </c>
      <c r="H33" s="24"/>
    </row>
    <row r="34" spans="1:8" ht="32.25" customHeight="1" x14ac:dyDescent="0.2">
      <c r="A34" s="503" t="s">
        <v>36</v>
      </c>
      <c r="B34" s="503"/>
      <c r="C34" s="503"/>
      <c r="D34" s="503"/>
      <c r="E34" s="503"/>
      <c r="F34" s="27"/>
      <c r="G34" s="21">
        <f>G32+G33</f>
        <v>39870</v>
      </c>
      <c r="H34" s="21">
        <f>H32+H33</f>
        <v>54128</v>
      </c>
    </row>
    <row r="35" spans="1:8" ht="30" hidden="1" customHeight="1" outlineLevel="1" x14ac:dyDescent="0.2">
      <c r="A35" s="498" t="s">
        <v>37</v>
      </c>
      <c r="B35" s="498"/>
      <c r="C35" s="498"/>
      <c r="D35" s="498"/>
      <c r="E35" s="498"/>
      <c r="F35" s="27"/>
      <c r="G35" s="28"/>
      <c r="H35" s="29"/>
    </row>
    <row r="36" spans="1:8" ht="16.5" hidden="1" customHeight="1" outlineLevel="1" x14ac:dyDescent="0.2">
      <c r="A36" s="505" t="s">
        <v>38</v>
      </c>
      <c r="B36" s="505"/>
      <c r="C36" s="505"/>
      <c r="D36" s="505"/>
      <c r="E36" s="505"/>
      <c r="F36" s="30"/>
      <c r="G36" s="31"/>
      <c r="H36" s="31"/>
    </row>
    <row r="37" spans="1:8" collapsed="1" x14ac:dyDescent="0.2">
      <c r="A37" s="506" t="s">
        <v>39</v>
      </c>
      <c r="B37" s="506"/>
      <c r="C37" s="506"/>
      <c r="D37" s="506"/>
      <c r="E37" s="506"/>
      <c r="F37" s="456"/>
      <c r="G37" s="457">
        <f>G34+G35+G36</f>
        <v>39870</v>
      </c>
      <c r="H37" s="457">
        <f>H34+H35+H36</f>
        <v>54128</v>
      </c>
    </row>
    <row r="38" spans="1:8" s="35" customFormat="1" x14ac:dyDescent="0.2">
      <c r="A38" s="32"/>
      <c r="B38" s="32"/>
      <c r="C38" s="32"/>
      <c r="D38" s="32"/>
      <c r="E38" s="32"/>
      <c r="F38" s="33"/>
      <c r="G38" s="34"/>
      <c r="H38" s="34"/>
    </row>
    <row r="39" spans="1:8" ht="15" x14ac:dyDescent="0.25">
      <c r="A39" s="504"/>
      <c r="B39" s="504"/>
      <c r="C39" s="504"/>
      <c r="D39" s="504"/>
      <c r="E39" s="504"/>
      <c r="F39" s="504"/>
      <c r="G39" s="504"/>
      <c r="H39" s="504"/>
    </row>
    <row r="40" spans="1:8" ht="37.5" customHeight="1" x14ac:dyDescent="0.2">
      <c r="A40" s="36" t="s">
        <v>376</v>
      </c>
      <c r="B40" s="37"/>
    </row>
    <row r="41" spans="1:8" ht="20.25" customHeight="1" x14ac:dyDescent="0.2">
      <c r="A41" s="36"/>
      <c r="B41" s="36"/>
    </row>
    <row r="42" spans="1:8" ht="21.75" customHeight="1" x14ac:dyDescent="0.2">
      <c r="A42" s="36"/>
      <c r="B42" s="38"/>
    </row>
    <row r="43" spans="1:8" ht="20.25" customHeight="1" x14ac:dyDescent="0.2">
      <c r="A43" s="36" t="s">
        <v>40</v>
      </c>
      <c r="B43" s="37"/>
    </row>
    <row r="44" spans="1:8" ht="27" customHeight="1" x14ac:dyDescent="0.2">
      <c r="A44" s="36" t="s">
        <v>41</v>
      </c>
      <c r="B44" s="37"/>
    </row>
    <row r="45" spans="1:8" x14ac:dyDescent="0.2">
      <c r="A45" s="37"/>
      <c r="B45" s="37"/>
    </row>
    <row r="46" spans="1:8" x14ac:dyDescent="0.2">
      <c r="A46" s="37" t="s">
        <v>628</v>
      </c>
      <c r="B46" s="37"/>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&amp;L&amp;"Calibri,Parasts"&amp;11SIA "GRĪVAS POLIKLĪNIKA", 
Reģistrācijas Nr.41503015297&amp;R&amp;"Calibri,Parasts"&amp;11Gada pārskats par periodu 
no 01.01.2022 līdz 30.06.2022.</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2" zoomScaleNormal="74" zoomScaleSheetLayoutView="100" workbookViewId="0">
      <selection activeCell="A56" sqref="A56:C56"/>
    </sheetView>
  </sheetViews>
  <sheetFormatPr defaultColWidth="8.7109375" defaultRowHeight="14.25" outlineLevelRow="1" x14ac:dyDescent="0.2"/>
  <cols>
    <col min="1" max="2" width="8.7109375" style="9"/>
    <col min="3" max="3" width="34.7109375" style="9" customWidth="1"/>
    <col min="4" max="4" width="5" style="9" customWidth="1"/>
    <col min="5" max="5" width="12" style="9" customWidth="1"/>
    <col min="6" max="6" width="11.5703125" style="9" customWidth="1"/>
    <col min="7" max="13" width="0" style="9" hidden="1" customWidth="1"/>
    <col min="14" max="16384" width="8.7109375" style="9"/>
  </cols>
  <sheetData>
    <row r="1" spans="1:13" hidden="1" x14ac:dyDescent="0.2"/>
    <row r="2" spans="1:13" x14ac:dyDescent="0.2">
      <c r="B2" s="10" t="s">
        <v>42</v>
      </c>
      <c r="D2" s="39"/>
    </row>
    <row r="3" spans="1:13" ht="57" customHeight="1" x14ac:dyDescent="0.2">
      <c r="A3" s="507" t="s">
        <v>43</v>
      </c>
      <c r="B3" s="508"/>
      <c r="C3" s="508"/>
      <c r="D3" s="458" t="s">
        <v>6</v>
      </c>
      <c r="E3" s="459" t="s">
        <v>630</v>
      </c>
      <c r="F3" s="460" t="s">
        <v>44</v>
      </c>
    </row>
    <row r="4" spans="1:13" x14ac:dyDescent="0.2">
      <c r="A4" s="509">
        <v>1</v>
      </c>
      <c r="B4" s="510"/>
      <c r="C4" s="510"/>
      <c r="D4" s="22" t="s">
        <v>45</v>
      </c>
      <c r="E4" s="40">
        <v>4</v>
      </c>
      <c r="F4" s="461">
        <v>5</v>
      </c>
    </row>
    <row r="5" spans="1:13" x14ac:dyDescent="0.2">
      <c r="A5" s="511" t="s">
        <v>46</v>
      </c>
      <c r="B5" s="512"/>
      <c r="C5" s="512"/>
      <c r="D5" s="41"/>
      <c r="E5" s="42"/>
      <c r="F5" s="462"/>
    </row>
    <row r="6" spans="1:13" x14ac:dyDescent="0.2">
      <c r="A6" s="463"/>
      <c r="B6" s="43"/>
      <c r="C6" s="44" t="s">
        <v>47</v>
      </c>
      <c r="D6" s="41"/>
      <c r="E6" s="42"/>
      <c r="F6" s="462"/>
    </row>
    <row r="7" spans="1:13" hidden="1" outlineLevel="1" x14ac:dyDescent="0.2">
      <c r="A7" s="513" t="s">
        <v>48</v>
      </c>
      <c r="B7" s="514"/>
      <c r="C7" s="514"/>
      <c r="D7" s="41"/>
      <c r="E7" s="46"/>
      <c r="F7" s="465"/>
    </row>
    <row r="8" spans="1:13" hidden="1" outlineLevel="1" x14ac:dyDescent="0.2">
      <c r="A8" s="515" t="s">
        <v>49</v>
      </c>
      <c r="B8" s="516"/>
      <c r="C8" s="516"/>
      <c r="D8" s="448"/>
      <c r="E8" s="47"/>
      <c r="F8" s="466"/>
    </row>
    <row r="9" spans="1:13" collapsed="1" x14ac:dyDescent="0.2">
      <c r="A9" s="513" t="s">
        <v>51</v>
      </c>
      <c r="B9" s="514"/>
      <c r="C9" s="514"/>
      <c r="D9" s="41" t="s">
        <v>69</v>
      </c>
      <c r="E9" s="47">
        <v>114</v>
      </c>
      <c r="F9" s="466">
        <v>138</v>
      </c>
    </row>
    <row r="10" spans="1:13" hidden="1" outlineLevel="1" x14ac:dyDescent="0.2">
      <c r="A10" s="513" t="s">
        <v>52</v>
      </c>
      <c r="B10" s="514"/>
      <c r="C10" s="514"/>
      <c r="D10" s="41"/>
      <c r="E10" s="47"/>
      <c r="F10" s="467"/>
    </row>
    <row r="11" spans="1:13" hidden="1" outlineLevel="1" x14ac:dyDescent="0.2">
      <c r="A11" s="513" t="s">
        <v>53</v>
      </c>
      <c r="B11" s="514"/>
      <c r="C11" s="514"/>
      <c r="D11" s="41"/>
      <c r="E11" s="29"/>
      <c r="F11" s="468"/>
    </row>
    <row r="12" spans="1:13" collapsed="1" x14ac:dyDescent="0.2">
      <c r="A12" s="517" t="s">
        <v>54</v>
      </c>
      <c r="B12" s="518"/>
      <c r="C12" s="518"/>
      <c r="D12" s="41"/>
      <c r="E12" s="50">
        <f>SUM(E7:E11)</f>
        <v>114</v>
      </c>
      <c r="F12" s="469">
        <f>SUM(F7:F11)</f>
        <v>138</v>
      </c>
    </row>
    <row r="13" spans="1:13" x14ac:dyDescent="0.2">
      <c r="A13" s="463"/>
      <c r="B13" s="43"/>
      <c r="C13" s="44" t="s">
        <v>55</v>
      </c>
      <c r="D13" s="41"/>
      <c r="E13" s="51"/>
      <c r="F13" s="465"/>
    </row>
    <row r="14" spans="1:13" x14ac:dyDescent="0.2">
      <c r="A14" s="513" t="s">
        <v>56</v>
      </c>
      <c r="B14" s="514"/>
      <c r="C14" s="514"/>
      <c r="D14" s="52"/>
      <c r="E14" s="51"/>
      <c r="F14" s="465"/>
    </row>
    <row r="15" spans="1:13" x14ac:dyDescent="0.2">
      <c r="A15" s="513" t="s">
        <v>57</v>
      </c>
      <c r="B15" s="514"/>
      <c r="C15" s="514"/>
      <c r="D15" s="53"/>
      <c r="E15" s="47">
        <v>153571</v>
      </c>
      <c r="F15" s="466">
        <v>156034</v>
      </c>
      <c r="M15" s="35"/>
    </row>
    <row r="16" spans="1:13" hidden="1" x14ac:dyDescent="0.2">
      <c r="A16" s="464" t="s">
        <v>58</v>
      </c>
      <c r="B16" s="45"/>
      <c r="C16" s="54"/>
      <c r="D16" s="41"/>
      <c r="E16" s="51"/>
      <c r="F16" s="465"/>
    </row>
    <row r="17" spans="1:6" hidden="1" x14ac:dyDescent="0.2">
      <c r="A17" s="470" t="s">
        <v>59</v>
      </c>
      <c r="B17" s="56"/>
      <c r="C17" s="57"/>
      <c r="D17" s="58"/>
      <c r="E17" s="59"/>
      <c r="F17" s="471"/>
    </row>
    <row r="18" spans="1:6" hidden="1" x14ac:dyDescent="0.2">
      <c r="A18" s="470" t="s">
        <v>60</v>
      </c>
      <c r="B18" s="56"/>
      <c r="C18" s="57"/>
      <c r="D18" s="41"/>
      <c r="E18" s="59"/>
      <c r="F18" s="471"/>
    </row>
    <row r="19" spans="1:6" hidden="1" x14ac:dyDescent="0.2">
      <c r="A19" s="470" t="s">
        <v>61</v>
      </c>
      <c r="B19" s="56"/>
      <c r="C19" s="57"/>
      <c r="D19" s="41"/>
      <c r="E19" s="59"/>
      <c r="F19" s="471"/>
    </row>
    <row r="20" spans="1:6" hidden="1" x14ac:dyDescent="0.2">
      <c r="A20" s="470" t="s">
        <v>62</v>
      </c>
      <c r="B20" s="55"/>
      <c r="C20" s="60"/>
      <c r="D20" s="22"/>
      <c r="E20" s="47"/>
      <c r="F20" s="467"/>
    </row>
    <row r="21" spans="1:6" hidden="1" x14ac:dyDescent="0.2">
      <c r="A21" s="470" t="s">
        <v>63</v>
      </c>
      <c r="B21" s="55"/>
      <c r="C21" s="56"/>
      <c r="D21" s="22"/>
      <c r="E21" s="47"/>
      <c r="F21" s="467"/>
    </row>
    <row r="22" spans="1:6" x14ac:dyDescent="0.2">
      <c r="A22" s="519" t="s">
        <v>64</v>
      </c>
      <c r="B22" s="520"/>
      <c r="C22" s="520"/>
      <c r="D22" s="22"/>
      <c r="E22" s="47">
        <v>13020</v>
      </c>
      <c r="F22" s="466">
        <v>17834</v>
      </c>
    </row>
    <row r="23" spans="1:6" x14ac:dyDescent="0.2">
      <c r="A23" s="470" t="s">
        <v>65</v>
      </c>
      <c r="B23" s="55"/>
      <c r="C23" s="55"/>
      <c r="D23" s="53"/>
      <c r="E23" s="47">
        <v>25492</v>
      </c>
      <c r="F23" s="466">
        <v>26684</v>
      </c>
    </row>
    <row r="24" spans="1:6" hidden="1" x14ac:dyDescent="0.2">
      <c r="A24" s="470" t="s">
        <v>66</v>
      </c>
      <c r="B24" s="55"/>
      <c r="C24" s="55"/>
      <c r="D24" s="61"/>
      <c r="E24" s="49"/>
      <c r="F24" s="468"/>
    </row>
    <row r="25" spans="1:6" ht="14.25" hidden="1" customHeight="1" x14ac:dyDescent="0.2">
      <c r="A25" s="515" t="s">
        <v>67</v>
      </c>
      <c r="B25" s="516"/>
      <c r="C25" s="516"/>
      <c r="D25" s="61"/>
      <c r="E25" s="49"/>
      <c r="F25" s="468"/>
    </row>
    <row r="26" spans="1:6" x14ac:dyDescent="0.2">
      <c r="A26" s="517" t="s">
        <v>68</v>
      </c>
      <c r="B26" s="518"/>
      <c r="C26" s="518"/>
      <c r="D26" s="41" t="s">
        <v>85</v>
      </c>
      <c r="E26" s="62">
        <f>SUM(E15:E25)</f>
        <v>192083</v>
      </c>
      <c r="F26" s="472">
        <f>SUM(F15:F25)</f>
        <v>200552</v>
      </c>
    </row>
    <row r="27" spans="1:6" hidden="1" x14ac:dyDescent="0.2">
      <c r="A27" s="463"/>
      <c r="B27" s="43"/>
      <c r="C27" s="44" t="s">
        <v>70</v>
      </c>
      <c r="D27" s="41"/>
      <c r="E27" s="46"/>
      <c r="F27" s="465"/>
    </row>
    <row r="28" spans="1:6" ht="14.25" hidden="1" customHeight="1" x14ac:dyDescent="0.2">
      <c r="A28" s="515" t="s">
        <v>71</v>
      </c>
      <c r="B28" s="516"/>
      <c r="C28" s="516"/>
      <c r="D28" s="22"/>
      <c r="E28" s="63"/>
      <c r="F28" s="473"/>
    </row>
    <row r="29" spans="1:6" ht="14.25" hidden="1" customHeight="1" x14ac:dyDescent="0.2">
      <c r="A29" s="515" t="s">
        <v>72</v>
      </c>
      <c r="B29" s="516"/>
      <c r="C29" s="516"/>
      <c r="D29" s="22"/>
      <c r="E29" s="64"/>
      <c r="F29" s="474"/>
    </row>
    <row r="30" spans="1:6" ht="14.25" hidden="1" customHeight="1" x14ac:dyDescent="0.2">
      <c r="A30" s="515" t="s">
        <v>73</v>
      </c>
      <c r="B30" s="516"/>
      <c r="C30" s="516"/>
      <c r="D30" s="22"/>
      <c r="E30" s="64"/>
      <c r="F30" s="474"/>
    </row>
    <row r="31" spans="1:6" ht="14.25" hidden="1" customHeight="1" x14ac:dyDescent="0.2">
      <c r="A31" s="515" t="s">
        <v>74</v>
      </c>
      <c r="B31" s="516"/>
      <c r="C31" s="516"/>
      <c r="D31" s="22"/>
      <c r="E31" s="64"/>
      <c r="F31" s="474"/>
    </row>
    <row r="32" spans="1:6" ht="14.25" hidden="1" customHeight="1" x14ac:dyDescent="0.2">
      <c r="A32" s="515" t="s">
        <v>75</v>
      </c>
      <c r="B32" s="516"/>
      <c r="C32" s="516"/>
      <c r="D32" s="22"/>
      <c r="E32" s="64"/>
      <c r="F32" s="474"/>
    </row>
    <row r="33" spans="1:6" ht="14.25" hidden="1" customHeight="1" x14ac:dyDescent="0.2">
      <c r="A33" s="515" t="s">
        <v>76</v>
      </c>
      <c r="B33" s="516"/>
      <c r="C33" s="516"/>
      <c r="D33" s="22"/>
      <c r="E33" s="64"/>
      <c r="F33" s="474"/>
    </row>
    <row r="34" spans="1:6" ht="14.25" hidden="1" customHeight="1" x14ac:dyDescent="0.2">
      <c r="A34" s="515" t="s">
        <v>77</v>
      </c>
      <c r="B34" s="516"/>
      <c r="C34" s="516"/>
      <c r="D34" s="22"/>
      <c r="E34" s="64"/>
      <c r="F34" s="474"/>
    </row>
    <row r="35" spans="1:6" ht="14.25" hidden="1" customHeight="1" x14ac:dyDescent="0.2">
      <c r="A35" s="515" t="s">
        <v>78</v>
      </c>
      <c r="B35" s="516"/>
      <c r="C35" s="516"/>
      <c r="D35" s="22"/>
      <c r="E35" s="64"/>
      <c r="F35" s="474"/>
    </row>
    <row r="36" spans="1:6" ht="14.25" hidden="1" customHeight="1" x14ac:dyDescent="0.2">
      <c r="A36" s="515" t="s">
        <v>79</v>
      </c>
      <c r="B36" s="516"/>
      <c r="C36" s="516"/>
      <c r="D36" s="22"/>
      <c r="E36" s="64"/>
      <c r="F36" s="474"/>
    </row>
    <row r="37" spans="1:6" hidden="1" x14ac:dyDescent="0.2">
      <c r="A37" s="517" t="s">
        <v>80</v>
      </c>
      <c r="B37" s="518"/>
      <c r="C37" s="518"/>
      <c r="D37" s="41"/>
      <c r="E37" s="62">
        <f>SUM(E28:E36)</f>
        <v>0</v>
      </c>
      <c r="F37" s="472">
        <f>SUM(F28:F36)</f>
        <v>0</v>
      </c>
    </row>
    <row r="38" spans="1:6" x14ac:dyDescent="0.2">
      <c r="A38" s="521" t="s">
        <v>81</v>
      </c>
      <c r="B38" s="522"/>
      <c r="C38" s="522"/>
      <c r="D38" s="41"/>
      <c r="E38" s="62">
        <f>E37+E26+E12</f>
        <v>192197</v>
      </c>
      <c r="F38" s="472">
        <f>F37+F26+F12</f>
        <v>200690</v>
      </c>
    </row>
    <row r="39" spans="1:6" x14ac:dyDescent="0.2">
      <c r="A39" s="521" t="s">
        <v>82</v>
      </c>
      <c r="B39" s="522"/>
      <c r="C39" s="522"/>
      <c r="D39" s="41"/>
      <c r="E39" s="46"/>
      <c r="F39" s="465"/>
    </row>
    <row r="40" spans="1:6" x14ac:dyDescent="0.2">
      <c r="A40" s="463"/>
      <c r="B40" s="43"/>
      <c r="C40" s="44" t="s">
        <v>83</v>
      </c>
      <c r="D40" s="41"/>
      <c r="E40" s="46"/>
      <c r="F40" s="465"/>
    </row>
    <row r="41" spans="1:6" x14ac:dyDescent="0.2">
      <c r="A41" s="513" t="s">
        <v>84</v>
      </c>
      <c r="B41" s="514"/>
      <c r="C41" s="514"/>
      <c r="D41" s="41" t="s">
        <v>94</v>
      </c>
      <c r="E41" s="65">
        <v>3688</v>
      </c>
      <c r="F41" s="475">
        <v>5139</v>
      </c>
    </row>
    <row r="42" spans="1:6" hidden="1" x14ac:dyDescent="0.2">
      <c r="A42" s="513" t="s">
        <v>86</v>
      </c>
      <c r="B42" s="514"/>
      <c r="C42" s="514"/>
      <c r="D42" s="41"/>
      <c r="E42" s="65"/>
      <c r="F42" s="476"/>
    </row>
    <row r="43" spans="1:6" hidden="1" x14ac:dyDescent="0.2">
      <c r="A43" s="513" t="s">
        <v>87</v>
      </c>
      <c r="B43" s="514"/>
      <c r="C43" s="514"/>
      <c r="D43" s="41"/>
      <c r="E43" s="65"/>
      <c r="F43" s="476"/>
    </row>
    <row r="44" spans="1:6" hidden="1" x14ac:dyDescent="0.2">
      <c r="A44" s="513" t="s">
        <v>88</v>
      </c>
      <c r="B44" s="514"/>
      <c r="C44" s="514"/>
      <c r="D44" s="41"/>
      <c r="E44" s="65"/>
      <c r="F44" s="476"/>
    </row>
    <row r="45" spans="1:6" hidden="1" x14ac:dyDescent="0.2">
      <c r="A45" s="477" t="s">
        <v>89</v>
      </c>
      <c r="B45" s="66"/>
      <c r="C45" s="66"/>
      <c r="D45" s="41"/>
      <c r="E45" s="65"/>
      <c r="F45" s="476"/>
    </row>
    <row r="46" spans="1:6" hidden="1" x14ac:dyDescent="0.2">
      <c r="A46" s="477" t="s">
        <v>90</v>
      </c>
      <c r="B46" s="66"/>
      <c r="C46" s="66"/>
      <c r="D46" s="41"/>
      <c r="E46" s="65"/>
      <c r="F46" s="475"/>
    </row>
    <row r="47" spans="1:6" hidden="1" x14ac:dyDescent="0.2">
      <c r="A47" s="477" t="s">
        <v>61</v>
      </c>
      <c r="B47" s="66"/>
      <c r="C47" s="66"/>
      <c r="D47" s="41"/>
      <c r="E47" s="65"/>
      <c r="F47" s="476"/>
    </row>
    <row r="48" spans="1:6" hidden="1" x14ac:dyDescent="0.2">
      <c r="A48" s="513" t="s">
        <v>91</v>
      </c>
      <c r="B48" s="514"/>
      <c r="C48" s="514"/>
      <c r="D48" s="41"/>
      <c r="E48" s="46"/>
      <c r="F48" s="465"/>
    </row>
    <row r="49" spans="1:16" x14ac:dyDescent="0.2">
      <c r="A49" s="517" t="s">
        <v>54</v>
      </c>
      <c r="B49" s="518"/>
      <c r="C49" s="518"/>
      <c r="D49" s="41"/>
      <c r="E49" s="62">
        <f>SUM(E41:E48)</f>
        <v>3688</v>
      </c>
      <c r="F49" s="472">
        <f>SUM(F41:F48)</f>
        <v>5139</v>
      </c>
    </row>
    <row r="50" spans="1:16" x14ac:dyDescent="0.2">
      <c r="A50" s="463"/>
      <c r="B50" s="44"/>
      <c r="C50" s="44"/>
      <c r="D50" s="67"/>
      <c r="E50" s="68"/>
      <c r="F50" s="478"/>
      <c r="P50" s="9">
        <v>0</v>
      </c>
    </row>
    <row r="51" spans="1:16" x14ac:dyDescent="0.2">
      <c r="A51" s="463"/>
      <c r="B51" s="43"/>
      <c r="C51" s="44" t="s">
        <v>92</v>
      </c>
      <c r="D51" s="41"/>
      <c r="E51" s="46"/>
      <c r="F51" s="465"/>
    </row>
    <row r="52" spans="1:16" ht="14.25" customHeight="1" x14ac:dyDescent="0.2">
      <c r="A52" s="515" t="s">
        <v>93</v>
      </c>
      <c r="B52" s="516"/>
      <c r="C52" s="516"/>
      <c r="D52" s="22" t="s">
        <v>98</v>
      </c>
      <c r="E52" s="65">
        <v>27987</v>
      </c>
      <c r="F52" s="475">
        <v>51801</v>
      </c>
    </row>
    <row r="53" spans="1:16" ht="14.25" hidden="1" customHeight="1" x14ac:dyDescent="0.2">
      <c r="A53" s="515" t="s">
        <v>95</v>
      </c>
      <c r="B53" s="516"/>
      <c r="C53" s="516"/>
      <c r="D53" s="22"/>
      <c r="E53" s="65"/>
      <c r="F53" s="476"/>
    </row>
    <row r="54" spans="1:16" ht="14.25" hidden="1" customHeight="1" x14ac:dyDescent="0.2">
      <c r="A54" s="515" t="s">
        <v>96</v>
      </c>
      <c r="B54" s="516"/>
      <c r="C54" s="516"/>
      <c r="D54" s="22"/>
      <c r="E54" s="49"/>
      <c r="F54" s="468"/>
    </row>
    <row r="55" spans="1:16" ht="14.25" customHeight="1" x14ac:dyDescent="0.2">
      <c r="A55" s="515" t="s">
        <v>97</v>
      </c>
      <c r="B55" s="516"/>
      <c r="C55" s="516"/>
      <c r="D55" s="22" t="s">
        <v>102</v>
      </c>
      <c r="E55" s="69">
        <v>58600</v>
      </c>
      <c r="F55" s="479">
        <v>58600</v>
      </c>
    </row>
    <row r="56" spans="1:16" ht="14.25" customHeight="1" x14ac:dyDescent="0.2">
      <c r="A56" s="515" t="s">
        <v>99</v>
      </c>
      <c r="B56" s="516"/>
      <c r="C56" s="516"/>
      <c r="D56" s="22"/>
      <c r="E56" s="491">
        <v>1630</v>
      </c>
      <c r="F56" s="480">
        <v>0</v>
      </c>
    </row>
    <row r="57" spans="1:16" ht="14.25" hidden="1" customHeight="1" x14ac:dyDescent="0.2">
      <c r="A57" s="515" t="s">
        <v>100</v>
      </c>
      <c r="B57" s="516"/>
      <c r="C57" s="516"/>
      <c r="D57" s="22"/>
      <c r="E57" s="49"/>
      <c r="F57" s="468"/>
    </row>
    <row r="58" spans="1:16" ht="14.25" customHeight="1" x14ac:dyDescent="0.2">
      <c r="A58" s="515" t="s">
        <v>101</v>
      </c>
      <c r="B58" s="516"/>
      <c r="C58" s="516"/>
      <c r="D58" s="22" t="s">
        <v>110</v>
      </c>
      <c r="E58" s="65">
        <v>651</v>
      </c>
      <c r="F58" s="475">
        <v>449</v>
      </c>
    </row>
    <row r="59" spans="1:16" ht="14.25" hidden="1" customHeight="1" x14ac:dyDescent="0.2">
      <c r="A59" s="515" t="s">
        <v>103</v>
      </c>
      <c r="B59" s="516"/>
      <c r="C59" s="516"/>
      <c r="D59" s="22"/>
      <c r="E59" s="64"/>
      <c r="F59" s="474"/>
    </row>
    <row r="60" spans="1:16" x14ac:dyDescent="0.2">
      <c r="A60" s="463"/>
      <c r="B60" s="44"/>
      <c r="C60" s="70" t="s">
        <v>80</v>
      </c>
      <c r="D60" s="41"/>
      <c r="E60" s="62">
        <f>SUM(E52:E59)</f>
        <v>88868</v>
      </c>
      <c r="F60" s="472">
        <f>SUM(F52:F59)</f>
        <v>110850</v>
      </c>
    </row>
    <row r="61" spans="1:16" hidden="1" outlineLevel="1" x14ac:dyDescent="0.2">
      <c r="A61" s="463"/>
      <c r="B61" s="43"/>
      <c r="C61" s="44" t="s">
        <v>104</v>
      </c>
      <c r="D61" s="41"/>
      <c r="E61" s="46"/>
      <c r="F61" s="465"/>
    </row>
    <row r="62" spans="1:16" hidden="1" outlineLevel="1" x14ac:dyDescent="0.2">
      <c r="A62" s="513" t="s">
        <v>71</v>
      </c>
      <c r="B62" s="514"/>
      <c r="C62" s="514"/>
      <c r="D62" s="41"/>
      <c r="E62" s="46"/>
      <c r="F62" s="465"/>
    </row>
    <row r="63" spans="1:16" hidden="1" outlineLevel="1" x14ac:dyDescent="0.2">
      <c r="A63" s="513" t="s">
        <v>105</v>
      </c>
      <c r="B63" s="514"/>
      <c r="C63" s="514"/>
      <c r="D63" s="41"/>
      <c r="E63" s="46"/>
      <c r="F63" s="465"/>
    </row>
    <row r="64" spans="1:16" hidden="1" outlineLevel="1" x14ac:dyDescent="0.2">
      <c r="A64" s="513" t="s">
        <v>106</v>
      </c>
      <c r="B64" s="514"/>
      <c r="C64" s="514"/>
      <c r="D64" s="41"/>
      <c r="E64" s="46"/>
      <c r="F64" s="465"/>
    </row>
    <row r="65" spans="1:6" hidden="1" outlineLevel="1" x14ac:dyDescent="0.2">
      <c r="A65" s="513" t="s">
        <v>107</v>
      </c>
      <c r="B65" s="514"/>
      <c r="C65" s="514"/>
      <c r="D65" s="41"/>
      <c r="E65" s="46"/>
      <c r="F65" s="465"/>
    </row>
    <row r="66" spans="1:6" hidden="1" outlineLevel="1" x14ac:dyDescent="0.2">
      <c r="A66" s="463"/>
      <c r="B66" s="44"/>
      <c r="C66" s="70" t="s">
        <v>108</v>
      </c>
      <c r="D66" s="41"/>
      <c r="E66" s="62">
        <f>SUM(E62:E65)</f>
        <v>0</v>
      </c>
      <c r="F66" s="472">
        <v>0</v>
      </c>
    </row>
    <row r="67" spans="1:6" collapsed="1" x14ac:dyDescent="0.2">
      <c r="A67" s="463"/>
      <c r="B67" s="43"/>
      <c r="C67" s="44" t="s">
        <v>109</v>
      </c>
      <c r="D67" s="41" t="s">
        <v>117</v>
      </c>
      <c r="E67" s="46">
        <v>341422</v>
      </c>
      <c r="F67" s="465">
        <v>270628</v>
      </c>
    </row>
    <row r="68" spans="1:6" x14ac:dyDescent="0.2">
      <c r="A68" s="463"/>
      <c r="B68" s="44"/>
      <c r="C68" s="70" t="s">
        <v>111</v>
      </c>
      <c r="D68" s="41"/>
      <c r="E68" s="46">
        <f>SUM(E67)</f>
        <v>341422</v>
      </c>
      <c r="F68" s="465">
        <f>SUM(F67)</f>
        <v>270628</v>
      </c>
    </row>
    <row r="69" spans="1:6" x14ac:dyDescent="0.2">
      <c r="A69" s="463" t="s">
        <v>112</v>
      </c>
      <c r="B69" s="44"/>
      <c r="C69" s="44"/>
      <c r="D69" s="41"/>
      <c r="E69" s="62">
        <f>E66+E60+E50+E49+E68</f>
        <v>433978</v>
      </c>
      <c r="F69" s="472">
        <f>F66+F60+F50+F49+F68</f>
        <v>386617</v>
      </c>
    </row>
    <row r="70" spans="1:6" x14ac:dyDescent="0.2">
      <c r="A70" s="523" t="s">
        <v>42</v>
      </c>
      <c r="B70" s="524"/>
      <c r="C70" s="524"/>
      <c r="D70" s="481"/>
      <c r="E70" s="482">
        <f>E69+E38</f>
        <v>626175</v>
      </c>
      <c r="F70" s="483">
        <f>F69+F38</f>
        <v>587307</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01.01.2022 līdz 30.06.2022.</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view="pageBreakPreview" zoomScale="90" zoomScaleNormal="74" zoomScaleSheetLayoutView="90" workbookViewId="0">
      <selection activeCell="F66" sqref="F66"/>
    </sheetView>
  </sheetViews>
  <sheetFormatPr defaultColWidth="8.7109375" defaultRowHeight="14.25" outlineLevelRow="1" x14ac:dyDescent="0.2"/>
  <cols>
    <col min="1" max="1" width="4" style="9" customWidth="1"/>
    <col min="2" max="2" width="6.7109375" style="9" customWidth="1"/>
    <col min="3" max="3" width="44" style="9" customWidth="1"/>
    <col min="4" max="4" width="6.5703125" style="9" customWidth="1"/>
    <col min="5" max="5" width="12.140625" style="9" customWidth="1"/>
    <col min="6" max="6" width="13" style="9" customWidth="1"/>
    <col min="7" max="16384" width="8.7109375" style="9"/>
  </cols>
  <sheetData>
    <row r="2" spans="1:6" x14ac:dyDescent="0.2">
      <c r="B2" s="10" t="s">
        <v>42</v>
      </c>
      <c r="D2" s="39"/>
    </row>
    <row r="3" spans="1:6" ht="42.75" customHeight="1" x14ac:dyDescent="0.2">
      <c r="A3" s="525" t="s">
        <v>113</v>
      </c>
      <c r="B3" s="525"/>
      <c r="C3" s="525"/>
      <c r="D3" s="11" t="s">
        <v>6</v>
      </c>
      <c r="E3" s="12" t="s">
        <v>631</v>
      </c>
      <c r="F3" s="12" t="s">
        <v>114</v>
      </c>
    </row>
    <row r="4" spans="1:6" x14ac:dyDescent="0.2">
      <c r="A4" s="528">
        <v>1</v>
      </c>
      <c r="B4" s="529"/>
      <c r="C4" s="530"/>
      <c r="D4" s="71">
        <v>3</v>
      </c>
      <c r="E4" s="71">
        <v>4</v>
      </c>
      <c r="F4" s="71">
        <v>5</v>
      </c>
    </row>
    <row r="5" spans="1:6" x14ac:dyDescent="0.2">
      <c r="A5" s="72"/>
      <c r="B5" s="73"/>
      <c r="C5" s="74" t="s">
        <v>115</v>
      </c>
      <c r="D5" s="75"/>
      <c r="E5" s="76"/>
      <c r="F5" s="76"/>
    </row>
    <row r="6" spans="1:6" x14ac:dyDescent="0.2">
      <c r="A6" s="526" t="s">
        <v>116</v>
      </c>
      <c r="B6" s="526"/>
      <c r="C6" s="526"/>
      <c r="D6" s="75" t="s">
        <v>120</v>
      </c>
      <c r="E6" s="76">
        <v>414901</v>
      </c>
      <c r="F6" s="76">
        <v>414901</v>
      </c>
    </row>
    <row r="7" spans="1:6" hidden="1" outlineLevel="1" x14ac:dyDescent="0.2">
      <c r="A7" s="526" t="s">
        <v>118</v>
      </c>
      <c r="B7" s="526"/>
      <c r="C7" s="526"/>
      <c r="D7" s="75"/>
      <c r="E7" s="76"/>
      <c r="F7" s="76"/>
    </row>
    <row r="8" spans="1:6" collapsed="1" x14ac:dyDescent="0.2">
      <c r="A8" s="526" t="s">
        <v>119</v>
      </c>
      <c r="B8" s="526"/>
      <c r="C8" s="526"/>
      <c r="D8" s="75" t="s">
        <v>153</v>
      </c>
      <c r="E8" s="76">
        <v>753</v>
      </c>
      <c r="F8" s="76">
        <v>753</v>
      </c>
    </row>
    <row r="9" spans="1:6" hidden="1" outlineLevel="1" x14ac:dyDescent="0.2">
      <c r="A9" s="72" t="s">
        <v>121</v>
      </c>
      <c r="B9" s="77"/>
      <c r="C9" s="78"/>
      <c r="D9" s="75"/>
      <c r="E9" s="76"/>
      <c r="F9" s="76"/>
    </row>
    <row r="10" spans="1:6" collapsed="1" x14ac:dyDescent="0.2">
      <c r="A10" s="526" t="s">
        <v>122</v>
      </c>
      <c r="B10" s="526"/>
      <c r="C10" s="526"/>
      <c r="D10" s="75"/>
      <c r="E10" s="76"/>
      <c r="F10" s="76"/>
    </row>
    <row r="11" spans="1:6" hidden="1" x14ac:dyDescent="0.2">
      <c r="A11" s="79"/>
      <c r="B11" s="80"/>
      <c r="C11" s="78" t="s">
        <v>123</v>
      </c>
      <c r="D11" s="75"/>
      <c r="E11" s="76"/>
      <c r="F11" s="76"/>
    </row>
    <row r="12" spans="1:6" x14ac:dyDescent="0.2">
      <c r="A12" s="79"/>
      <c r="B12" s="80"/>
      <c r="C12" s="78" t="s">
        <v>124</v>
      </c>
      <c r="D12" s="75"/>
      <c r="E12" s="76">
        <v>0</v>
      </c>
      <c r="F12" s="76">
        <v>0</v>
      </c>
    </row>
    <row r="13" spans="1:6" hidden="1" x14ac:dyDescent="0.2">
      <c r="A13" s="79"/>
      <c r="B13" s="80"/>
      <c r="C13" s="78" t="s">
        <v>125</v>
      </c>
      <c r="D13" s="75"/>
      <c r="E13" s="76"/>
      <c r="F13" s="76"/>
    </row>
    <row r="14" spans="1:6" hidden="1" x14ac:dyDescent="0.2">
      <c r="A14" s="79"/>
      <c r="B14" s="80"/>
      <c r="C14" s="78" t="s">
        <v>126</v>
      </c>
      <c r="D14" s="75"/>
      <c r="E14" s="76"/>
      <c r="F14" s="76"/>
    </row>
    <row r="15" spans="1:6" hidden="1" x14ac:dyDescent="0.2">
      <c r="A15" s="81"/>
      <c r="B15" s="80"/>
      <c r="C15" s="78" t="s">
        <v>127</v>
      </c>
      <c r="D15" s="75"/>
      <c r="E15" s="76"/>
      <c r="F15" s="76"/>
    </row>
    <row r="16" spans="1:6" x14ac:dyDescent="0.2">
      <c r="A16" s="527" t="s">
        <v>128</v>
      </c>
      <c r="B16" s="527"/>
      <c r="C16" s="527"/>
      <c r="D16" s="75"/>
      <c r="E16" s="82">
        <f>SUM(E11:E15)</f>
        <v>0</v>
      </c>
      <c r="F16" s="82">
        <f>SUM(F11:F15)</f>
        <v>0</v>
      </c>
    </row>
    <row r="17" spans="1:6" x14ac:dyDescent="0.2">
      <c r="A17" s="526" t="s">
        <v>129</v>
      </c>
      <c r="B17" s="526"/>
      <c r="C17" s="526"/>
      <c r="D17" s="75"/>
      <c r="E17" s="83"/>
      <c r="F17" s="83"/>
    </row>
    <row r="18" spans="1:6" ht="27.75" customHeight="1" x14ac:dyDescent="0.2">
      <c r="A18" s="79"/>
      <c r="B18" s="532" t="s">
        <v>130</v>
      </c>
      <c r="C18" s="533"/>
      <c r="D18" s="75"/>
      <c r="E18" s="84">
        <v>95798</v>
      </c>
      <c r="F18" s="84">
        <v>41670</v>
      </c>
    </row>
    <row r="19" spans="1:6" x14ac:dyDescent="0.2">
      <c r="A19" s="79"/>
      <c r="B19" s="77" t="s">
        <v>131</v>
      </c>
      <c r="C19" s="85"/>
      <c r="D19" s="75"/>
      <c r="E19" s="84">
        <v>39870</v>
      </c>
      <c r="F19" s="84">
        <v>54128</v>
      </c>
    </row>
    <row r="20" spans="1:6" x14ac:dyDescent="0.2">
      <c r="A20" s="531" t="s">
        <v>81</v>
      </c>
      <c r="B20" s="531"/>
      <c r="C20" s="531"/>
      <c r="D20" s="75"/>
      <c r="E20" s="82">
        <f>SUM(E6:E15)+SUM(E18:E19)</f>
        <v>551322</v>
      </c>
      <c r="F20" s="82">
        <f>SUM(F6:F15)+SUM(F18:F19)</f>
        <v>511452</v>
      </c>
    </row>
    <row r="21" spans="1:6" hidden="1" x14ac:dyDescent="0.2">
      <c r="A21" s="86"/>
      <c r="B21" s="87"/>
      <c r="C21" s="74" t="s">
        <v>132</v>
      </c>
      <c r="D21" s="75"/>
      <c r="E21" s="83"/>
      <c r="F21" s="83"/>
    </row>
    <row r="22" spans="1:6" hidden="1" x14ac:dyDescent="0.2">
      <c r="A22" s="526" t="s">
        <v>133</v>
      </c>
      <c r="B22" s="526"/>
      <c r="C22" s="526"/>
      <c r="D22" s="75"/>
      <c r="E22" s="83"/>
      <c r="F22" s="83"/>
    </row>
    <row r="23" spans="1:6" hidden="1" x14ac:dyDescent="0.2">
      <c r="A23" s="72" t="s">
        <v>134</v>
      </c>
      <c r="B23" s="77"/>
      <c r="C23" s="78"/>
      <c r="D23" s="75"/>
      <c r="E23" s="88"/>
      <c r="F23" s="88"/>
    </row>
    <row r="24" spans="1:6" hidden="1" x14ac:dyDescent="0.2">
      <c r="A24" s="526" t="s">
        <v>135</v>
      </c>
      <c r="B24" s="526"/>
      <c r="C24" s="526"/>
      <c r="D24" s="75"/>
      <c r="E24" s="65">
        <v>0</v>
      </c>
      <c r="F24" s="65">
        <v>0</v>
      </c>
    </row>
    <row r="25" spans="1:6" hidden="1" x14ac:dyDescent="0.2">
      <c r="A25" s="527" t="s">
        <v>112</v>
      </c>
      <c r="B25" s="527"/>
      <c r="C25" s="527"/>
      <c r="D25" s="75"/>
      <c r="E25" s="89">
        <f>E22+E24</f>
        <v>0</v>
      </c>
      <c r="F25" s="89">
        <f>F22+F24</f>
        <v>0</v>
      </c>
    </row>
    <row r="26" spans="1:6" hidden="1" x14ac:dyDescent="0.2">
      <c r="A26" s="72"/>
      <c r="B26" s="80"/>
      <c r="C26" s="74" t="s">
        <v>136</v>
      </c>
      <c r="D26" s="90"/>
      <c r="E26" s="91"/>
      <c r="F26" s="91"/>
    </row>
    <row r="27" spans="1:6" hidden="1" x14ac:dyDescent="0.2">
      <c r="A27" s="86"/>
      <c r="B27" s="87" t="s">
        <v>137</v>
      </c>
      <c r="C27" s="92"/>
      <c r="D27" s="75"/>
      <c r="E27" s="83"/>
      <c r="F27" s="83"/>
    </row>
    <row r="28" spans="1:6" hidden="1" x14ac:dyDescent="0.2">
      <c r="A28" s="526" t="s">
        <v>138</v>
      </c>
      <c r="B28" s="526"/>
      <c r="C28" s="526"/>
      <c r="D28" s="75"/>
      <c r="E28" s="83"/>
      <c r="F28" s="83"/>
    </row>
    <row r="29" spans="1:6" hidden="1" x14ac:dyDescent="0.2">
      <c r="A29" s="526" t="s">
        <v>139</v>
      </c>
      <c r="B29" s="526"/>
      <c r="C29" s="526"/>
      <c r="D29" s="75"/>
      <c r="E29" s="83"/>
      <c r="F29" s="83"/>
    </row>
    <row r="30" spans="1:6" hidden="1" x14ac:dyDescent="0.2">
      <c r="A30" s="526" t="s">
        <v>140</v>
      </c>
      <c r="B30" s="526"/>
      <c r="C30" s="526"/>
      <c r="D30" s="75"/>
      <c r="E30" s="83"/>
      <c r="F30" s="83"/>
    </row>
    <row r="31" spans="1:6" hidden="1" x14ac:dyDescent="0.2">
      <c r="A31" s="526" t="s">
        <v>141</v>
      </c>
      <c r="B31" s="526"/>
      <c r="C31" s="526"/>
      <c r="D31" s="75"/>
      <c r="E31" s="48"/>
      <c r="F31" s="48"/>
    </row>
    <row r="32" spans="1:6" hidden="1" x14ac:dyDescent="0.2">
      <c r="A32" s="526" t="s">
        <v>142</v>
      </c>
      <c r="B32" s="526"/>
      <c r="C32" s="526"/>
      <c r="D32" s="75"/>
      <c r="E32" s="48"/>
      <c r="F32" s="48"/>
    </row>
    <row r="33" spans="1:6" hidden="1" x14ac:dyDescent="0.2">
      <c r="A33" s="526" t="s">
        <v>143</v>
      </c>
      <c r="B33" s="526"/>
      <c r="C33" s="526"/>
      <c r="D33" s="75"/>
      <c r="E33" s="48"/>
      <c r="F33" s="48"/>
    </row>
    <row r="34" spans="1:6" hidden="1" x14ac:dyDescent="0.2">
      <c r="A34" s="526" t="s">
        <v>144</v>
      </c>
      <c r="B34" s="526"/>
      <c r="C34" s="526"/>
      <c r="D34" s="75"/>
      <c r="E34" s="48"/>
      <c r="F34" s="48"/>
    </row>
    <row r="35" spans="1:6" hidden="1" x14ac:dyDescent="0.2">
      <c r="A35" s="526" t="s">
        <v>145</v>
      </c>
      <c r="B35" s="526"/>
      <c r="C35" s="526"/>
      <c r="D35" s="75"/>
      <c r="E35" s="48"/>
      <c r="F35" s="48"/>
    </row>
    <row r="36" spans="1:6" hidden="1" x14ac:dyDescent="0.2">
      <c r="A36" s="526" t="s">
        <v>146</v>
      </c>
      <c r="B36" s="526"/>
      <c r="C36" s="526"/>
      <c r="D36" s="75"/>
      <c r="E36" s="48"/>
      <c r="F36" s="48"/>
    </row>
    <row r="37" spans="1:6" hidden="1" x14ac:dyDescent="0.2">
      <c r="A37" s="526" t="s">
        <v>147</v>
      </c>
      <c r="B37" s="526"/>
      <c r="C37" s="526"/>
      <c r="D37" s="75"/>
      <c r="E37" s="48"/>
      <c r="F37" s="48"/>
    </row>
    <row r="38" spans="1:6" hidden="1" x14ac:dyDescent="0.2">
      <c r="A38" s="526" t="s">
        <v>148</v>
      </c>
      <c r="B38" s="526"/>
      <c r="C38" s="526"/>
      <c r="D38" s="75"/>
      <c r="E38" s="48"/>
      <c r="F38" s="48"/>
    </row>
    <row r="39" spans="1:6" hidden="1" x14ac:dyDescent="0.2">
      <c r="A39" s="526" t="s">
        <v>149</v>
      </c>
      <c r="B39" s="526"/>
      <c r="C39" s="526"/>
      <c r="D39" s="75"/>
      <c r="E39" s="48"/>
      <c r="F39" s="48"/>
    </row>
    <row r="40" spans="1:6" hidden="1" x14ac:dyDescent="0.2">
      <c r="A40" s="526" t="s">
        <v>150</v>
      </c>
      <c r="B40" s="526"/>
      <c r="C40" s="526"/>
      <c r="D40" s="75"/>
      <c r="E40" s="65"/>
      <c r="F40" s="65"/>
    </row>
    <row r="41" spans="1:6" hidden="1" x14ac:dyDescent="0.2">
      <c r="A41" s="526" t="s">
        <v>151</v>
      </c>
      <c r="B41" s="526"/>
      <c r="C41" s="526"/>
      <c r="D41" s="93"/>
      <c r="E41" s="83"/>
      <c r="F41" s="83"/>
    </row>
    <row r="42" spans="1:6" hidden="1" x14ac:dyDescent="0.2">
      <c r="A42" s="531"/>
      <c r="B42" s="531"/>
      <c r="C42" s="531"/>
      <c r="D42" s="90"/>
      <c r="E42" s="83"/>
      <c r="F42" s="83"/>
    </row>
    <row r="43" spans="1:6" hidden="1" x14ac:dyDescent="0.2">
      <c r="A43" s="527" t="s">
        <v>54</v>
      </c>
      <c r="B43" s="527"/>
      <c r="C43" s="527"/>
      <c r="D43" s="75"/>
      <c r="E43" s="82">
        <f>SUM(E29:E42)</f>
        <v>0</v>
      </c>
      <c r="F43" s="82">
        <f>SUM(F29:F42)</f>
        <v>0</v>
      </c>
    </row>
    <row r="44" spans="1:6" x14ac:dyDescent="0.2">
      <c r="A44" s="79"/>
      <c r="B44" s="80" t="s">
        <v>152</v>
      </c>
      <c r="C44" s="74"/>
      <c r="D44" s="90"/>
      <c r="E44" s="83"/>
      <c r="F44" s="83"/>
    </row>
    <row r="45" spans="1:6" hidden="1" x14ac:dyDescent="0.2">
      <c r="A45" s="526" t="s">
        <v>138</v>
      </c>
      <c r="B45" s="526"/>
      <c r="C45" s="526"/>
      <c r="D45" s="75"/>
      <c r="E45" s="83"/>
      <c r="F45" s="83"/>
    </row>
    <row r="46" spans="1:6" hidden="1" x14ac:dyDescent="0.2">
      <c r="A46" s="526" t="s">
        <v>139</v>
      </c>
      <c r="B46" s="526"/>
      <c r="C46" s="526"/>
      <c r="D46" s="75"/>
      <c r="E46" s="83"/>
      <c r="F46" s="83"/>
    </row>
    <row r="47" spans="1:6" hidden="1" x14ac:dyDescent="0.2">
      <c r="A47" s="526" t="s">
        <v>140</v>
      </c>
      <c r="B47" s="526"/>
      <c r="C47" s="526"/>
      <c r="D47" s="75"/>
      <c r="E47" s="84"/>
      <c r="F47" s="84"/>
    </row>
    <row r="48" spans="1:6" hidden="1" x14ac:dyDescent="0.2">
      <c r="A48" s="526" t="s">
        <v>141</v>
      </c>
      <c r="B48" s="526"/>
      <c r="C48" s="526"/>
      <c r="D48" s="75"/>
      <c r="E48" s="65"/>
      <c r="F48" s="65"/>
    </row>
    <row r="49" spans="1:8" hidden="1" x14ac:dyDescent="0.2">
      <c r="A49" s="526" t="s">
        <v>142</v>
      </c>
      <c r="B49" s="526"/>
      <c r="C49" s="526"/>
      <c r="D49" s="75"/>
      <c r="E49" s="94"/>
      <c r="F49" s="65"/>
    </row>
    <row r="50" spans="1:8" x14ac:dyDescent="0.2">
      <c r="A50" s="526" t="s">
        <v>143</v>
      </c>
      <c r="B50" s="526"/>
      <c r="C50" s="526"/>
      <c r="D50" s="75" t="s">
        <v>154</v>
      </c>
      <c r="E50" s="29">
        <v>4505</v>
      </c>
      <c r="F50" s="29">
        <v>4083</v>
      </c>
    </row>
    <row r="51" spans="1:8" hidden="1" x14ac:dyDescent="0.2">
      <c r="A51" s="526" t="s">
        <v>144</v>
      </c>
      <c r="B51" s="526"/>
      <c r="C51" s="526"/>
      <c r="D51" s="75"/>
      <c r="E51" s="29"/>
      <c r="F51" s="29"/>
    </row>
    <row r="52" spans="1:8" hidden="1" x14ac:dyDescent="0.2">
      <c r="A52" s="526" t="s">
        <v>145</v>
      </c>
      <c r="B52" s="526"/>
      <c r="C52" s="526"/>
      <c r="D52" s="75"/>
      <c r="E52" s="90"/>
      <c r="F52" s="29"/>
    </row>
    <row r="53" spans="1:8" hidden="1" x14ac:dyDescent="0.2">
      <c r="A53" s="526" t="s">
        <v>146</v>
      </c>
      <c r="B53" s="526"/>
      <c r="C53" s="526"/>
      <c r="D53" s="75"/>
      <c r="E53" s="90"/>
      <c r="F53" s="95"/>
    </row>
    <row r="54" spans="1:8" ht="27.75" customHeight="1" x14ac:dyDescent="0.2">
      <c r="A54" s="534" t="s">
        <v>147</v>
      </c>
      <c r="B54" s="534"/>
      <c r="C54" s="534"/>
      <c r="D54" s="75" t="s">
        <v>156</v>
      </c>
      <c r="E54" s="96">
        <v>22634</v>
      </c>
      <c r="F54" s="97">
        <v>23270</v>
      </c>
    </row>
    <row r="55" spans="1:8" x14ac:dyDescent="0.2">
      <c r="A55" s="526" t="s">
        <v>155</v>
      </c>
      <c r="B55" s="526"/>
      <c r="C55" s="526"/>
      <c r="D55" s="75" t="s">
        <v>160</v>
      </c>
      <c r="E55" s="98">
        <v>27712</v>
      </c>
      <c r="F55" s="47">
        <v>25680</v>
      </c>
    </row>
    <row r="56" spans="1:8" hidden="1" x14ac:dyDescent="0.2">
      <c r="A56" s="526" t="s">
        <v>157</v>
      </c>
      <c r="B56" s="526"/>
      <c r="C56" s="526"/>
      <c r="D56" s="75"/>
      <c r="E56" s="99"/>
      <c r="F56" s="48"/>
    </row>
    <row r="57" spans="1:8" hidden="1" x14ac:dyDescent="0.2">
      <c r="A57" s="526" t="s">
        <v>158</v>
      </c>
      <c r="B57" s="526"/>
      <c r="C57" s="526"/>
      <c r="D57" s="75"/>
      <c r="E57" s="100"/>
      <c r="F57" s="48"/>
    </row>
    <row r="58" spans="1:8" x14ac:dyDescent="0.2">
      <c r="A58" s="526" t="s">
        <v>159</v>
      </c>
      <c r="B58" s="526"/>
      <c r="C58" s="526"/>
      <c r="D58" s="75" t="s">
        <v>612</v>
      </c>
      <c r="E58" s="101">
        <v>20002</v>
      </c>
      <c r="F58" s="47">
        <v>22822</v>
      </c>
    </row>
    <row r="59" spans="1:8" hidden="1" x14ac:dyDescent="0.2">
      <c r="A59" s="72" t="s">
        <v>161</v>
      </c>
      <c r="B59" s="77"/>
      <c r="C59" s="78"/>
      <c r="D59" s="75"/>
      <c r="E59" s="102"/>
      <c r="F59" s="83"/>
    </row>
    <row r="60" spans="1:8" hidden="1" x14ac:dyDescent="0.2">
      <c r="A60" s="103"/>
      <c r="B60" s="104"/>
      <c r="C60" s="105"/>
      <c r="D60" s="90"/>
      <c r="E60" s="83"/>
      <c r="F60" s="83"/>
    </row>
    <row r="61" spans="1:8" x14ac:dyDescent="0.2">
      <c r="A61" s="535" t="s">
        <v>68</v>
      </c>
      <c r="B61" s="535"/>
      <c r="C61" s="535"/>
      <c r="D61" s="75"/>
      <c r="E61" s="82">
        <f>SUM(E45:E60)</f>
        <v>74853</v>
      </c>
      <c r="F61" s="82">
        <f>SUM(F45:F60)</f>
        <v>75855</v>
      </c>
    </row>
    <row r="62" spans="1:8" x14ac:dyDescent="0.2">
      <c r="A62" s="527" t="s">
        <v>162</v>
      </c>
      <c r="B62" s="527"/>
      <c r="C62" s="527"/>
      <c r="D62" s="75"/>
      <c r="E62" s="82">
        <f>E61+E43</f>
        <v>74853</v>
      </c>
      <c r="F62" s="82">
        <f>F61+F43</f>
        <v>75855</v>
      </c>
    </row>
    <row r="63" spans="1:8" x14ac:dyDescent="0.2">
      <c r="A63" s="527" t="s">
        <v>42</v>
      </c>
      <c r="B63" s="527"/>
      <c r="C63" s="527"/>
      <c r="D63" s="75"/>
      <c r="E63" s="82">
        <f>E62+E25+E20</f>
        <v>626175</v>
      </c>
      <c r="F63" s="82">
        <f>F62+F25+F20</f>
        <v>587307</v>
      </c>
      <c r="G63" s="106">
        <f>E63-Aktivs!E70</f>
        <v>0</v>
      </c>
      <c r="H63" s="106">
        <f>F63-Aktivs!F70</f>
        <v>0</v>
      </c>
    </row>
    <row r="64" spans="1:8" s="35" customFormat="1" x14ac:dyDescent="0.2">
      <c r="A64" s="107"/>
      <c r="B64" s="107"/>
      <c r="C64" s="107"/>
      <c r="D64" s="108"/>
      <c r="E64" s="109"/>
      <c r="F64" s="109"/>
    </row>
    <row r="65" spans="1:5" ht="15" x14ac:dyDescent="0.25">
      <c r="A65" s="39"/>
      <c r="B65" s="8"/>
    </row>
    <row r="66" spans="1:5" ht="15" x14ac:dyDescent="0.25">
      <c r="B66" s="8"/>
    </row>
    <row r="67" spans="1:5" hidden="1" x14ac:dyDescent="0.2">
      <c r="A67" s="36" t="str">
        <f>'P&amp;Z'!A40</f>
        <v xml:space="preserve"> </v>
      </c>
      <c r="B67" s="37"/>
      <c r="C67" s="37"/>
      <c r="D67" s="37"/>
      <c r="E67" s="37"/>
    </row>
    <row r="68" spans="1:5" ht="21.75" hidden="1" customHeight="1" x14ac:dyDescent="0.2">
      <c r="A68" s="36">
        <f>'P&amp;Z'!A41</f>
        <v>0</v>
      </c>
      <c r="B68" s="36"/>
      <c r="C68" s="36"/>
      <c r="D68" s="36"/>
      <c r="E68" s="36"/>
    </row>
    <row r="69" spans="1:5" ht="23.25" hidden="1" customHeight="1" x14ac:dyDescent="0.2">
      <c r="A69" s="36">
        <f>'P&amp;Z'!A42</f>
        <v>0</v>
      </c>
      <c r="B69" s="38"/>
      <c r="C69" s="36"/>
      <c r="D69" s="36"/>
      <c r="E69" s="36"/>
    </row>
    <row r="70" spans="1:5" ht="19.5" customHeight="1" x14ac:dyDescent="0.2">
      <c r="A70" s="36" t="str">
        <f>'P&amp;Z'!A43</f>
        <v>SIA"GRĪVAS POLIKLĪNIKAS" valdes loceklis ______________ /Andris Pļaskota/</v>
      </c>
      <c r="B70" s="37"/>
      <c r="C70" s="37"/>
      <c r="D70" s="37"/>
      <c r="E70" s="37"/>
    </row>
    <row r="71" spans="1:5" ht="21.75" customHeight="1" x14ac:dyDescent="0.2">
      <c r="A71" s="36" t="str">
        <f>'P&amp;Z'!A44</f>
        <v>SIA"GRĪVAS POLIKLĪNIKAS" galvena grāmatvede  ______________ / Klavdija Aleiņikova/</v>
      </c>
      <c r="B71" s="37"/>
      <c r="C71" s="37"/>
      <c r="D71" s="37"/>
      <c r="E71" s="37"/>
    </row>
    <row r="72" spans="1:5" x14ac:dyDescent="0.2">
      <c r="A72" s="37"/>
      <c r="B72" s="37"/>
      <c r="C72" s="37"/>
      <c r="D72" s="37"/>
      <c r="E72" s="37"/>
    </row>
    <row r="73" spans="1:5" x14ac:dyDescent="0.2">
      <c r="A73" s="37" t="str">
        <f>'P&amp;Z'!A46</f>
        <v>2022.gada 21.jūlijā</v>
      </c>
      <c r="B73" s="37"/>
      <c r="C73" s="37"/>
      <c r="D73" s="37"/>
      <c r="E73" s="37"/>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01.01.2022. līdz 30.06.2022.</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V718"/>
  <sheetViews>
    <sheetView view="pageBreakPreview" topLeftCell="A609" zoomScaleNormal="74" zoomScaleSheetLayoutView="100" workbookViewId="0">
      <selection activeCell="I684" sqref="I684"/>
    </sheetView>
  </sheetViews>
  <sheetFormatPr defaultColWidth="9.42578125" defaultRowHeight="12.75" outlineLevelRow="1" x14ac:dyDescent="0.2"/>
  <cols>
    <col min="1" max="1" width="3.85546875" style="110" customWidth="1"/>
    <col min="2" max="2" width="7.85546875" style="110" customWidth="1"/>
    <col min="3" max="3" width="9.42578125" style="110"/>
    <col min="4" max="4" width="8.5703125" style="110" customWidth="1"/>
    <col min="5" max="5" width="9.42578125" style="110"/>
    <col min="6" max="6" width="9.5703125" style="110" customWidth="1"/>
    <col min="7" max="7" width="10.42578125" style="110" customWidth="1"/>
    <col min="8" max="9" width="9.85546875" style="110" customWidth="1"/>
    <col min="10" max="10" width="9" style="110" customWidth="1"/>
    <col min="11" max="12" width="9.42578125" style="119"/>
    <col min="13" max="16384" width="9.42578125" style="110"/>
  </cols>
  <sheetData>
    <row r="2" spans="1:12" ht="15.75" x14ac:dyDescent="0.2">
      <c r="A2" s="536" t="s">
        <v>632</v>
      </c>
      <c r="B2" s="536"/>
      <c r="C2" s="536"/>
      <c r="D2" s="536"/>
      <c r="E2" s="536"/>
      <c r="F2" s="536"/>
      <c r="G2" s="536"/>
      <c r="H2" s="536"/>
      <c r="I2" s="536"/>
      <c r="J2" s="536"/>
    </row>
    <row r="3" spans="1:12" s="120" customFormat="1" ht="15.75" x14ac:dyDescent="0.25">
      <c r="A3" s="120" t="s">
        <v>163</v>
      </c>
      <c r="B3" s="120" t="s">
        <v>164</v>
      </c>
      <c r="K3" s="121" t="s">
        <v>165</v>
      </c>
      <c r="L3" s="121"/>
    </row>
    <row r="4" spans="1:12" s="120" customFormat="1" ht="15.75" x14ac:dyDescent="0.25">
      <c r="K4" s="121"/>
      <c r="L4" s="121"/>
    </row>
    <row r="5" spans="1:12" hidden="1" outlineLevel="1" x14ac:dyDescent="0.2">
      <c r="A5" s="122" t="s">
        <v>166</v>
      </c>
      <c r="C5" s="537" t="s">
        <v>167</v>
      </c>
      <c r="D5" s="537"/>
      <c r="E5" s="537"/>
      <c r="F5" s="537"/>
      <c r="G5" s="537"/>
      <c r="H5" s="537"/>
      <c r="I5" s="537"/>
      <c r="J5" s="537"/>
    </row>
    <row r="6" spans="1:12" ht="51" hidden="1" outlineLevel="1" x14ac:dyDescent="0.2">
      <c r="B6" s="538" t="s">
        <v>168</v>
      </c>
      <c r="C6" s="538"/>
      <c r="D6" s="538"/>
      <c r="E6" s="123" t="s">
        <v>169</v>
      </c>
      <c r="F6" s="123" t="s">
        <v>170</v>
      </c>
      <c r="G6" s="124" t="s">
        <v>171</v>
      </c>
    </row>
    <row r="7" spans="1:12" hidden="1" outlineLevel="1" x14ac:dyDescent="0.2">
      <c r="B7" s="538"/>
      <c r="C7" s="538"/>
      <c r="D7" s="538"/>
      <c r="E7" s="125" t="s">
        <v>2</v>
      </c>
      <c r="F7" s="125" t="s">
        <v>2</v>
      </c>
      <c r="G7" s="125" t="s">
        <v>2</v>
      </c>
    </row>
    <row r="8" spans="1:12" hidden="1" outlineLevel="1" x14ac:dyDescent="0.2">
      <c r="B8" s="539"/>
      <c r="C8" s="539"/>
      <c r="D8" s="539"/>
      <c r="E8" s="127"/>
      <c r="F8" s="128">
        <f t="shared" ref="F8:F15" si="0">E8+G8</f>
        <v>0</v>
      </c>
      <c r="G8" s="129"/>
    </row>
    <row r="9" spans="1:12" hidden="1" outlineLevel="1" x14ac:dyDescent="0.2">
      <c r="B9" s="539"/>
      <c r="C9" s="539"/>
      <c r="D9" s="539"/>
      <c r="E9" s="127"/>
      <c r="F9" s="128">
        <f t="shared" si="0"/>
        <v>0</v>
      </c>
      <c r="G9" s="129"/>
    </row>
    <row r="10" spans="1:12" hidden="1" outlineLevel="1" x14ac:dyDescent="0.2">
      <c r="B10" s="539"/>
      <c r="C10" s="539"/>
      <c r="D10" s="539"/>
      <c r="E10" s="127"/>
      <c r="F10" s="128">
        <f t="shared" si="0"/>
        <v>0</v>
      </c>
      <c r="G10" s="129"/>
    </row>
    <row r="11" spans="1:12" hidden="1" outlineLevel="1" x14ac:dyDescent="0.2">
      <c r="B11" s="539"/>
      <c r="C11" s="539"/>
      <c r="D11" s="539"/>
      <c r="E11" s="127"/>
      <c r="F11" s="128">
        <f t="shared" si="0"/>
        <v>0</v>
      </c>
      <c r="G11" s="129"/>
    </row>
    <row r="12" spans="1:12" hidden="1" outlineLevel="1" x14ac:dyDescent="0.2">
      <c r="B12" s="539"/>
      <c r="C12" s="539"/>
      <c r="D12" s="539"/>
      <c r="E12" s="127"/>
      <c r="F12" s="128">
        <f t="shared" si="0"/>
        <v>0</v>
      </c>
      <c r="G12" s="129"/>
    </row>
    <row r="13" spans="1:12" hidden="1" outlineLevel="1" x14ac:dyDescent="0.2">
      <c r="B13" s="539"/>
      <c r="C13" s="539"/>
      <c r="D13" s="539"/>
      <c r="E13" s="127"/>
      <c r="F13" s="128">
        <f t="shared" si="0"/>
        <v>0</v>
      </c>
      <c r="G13" s="129"/>
    </row>
    <row r="14" spans="1:12" hidden="1" outlineLevel="1" x14ac:dyDescent="0.2">
      <c r="B14" s="539"/>
      <c r="C14" s="539"/>
      <c r="D14" s="539"/>
      <c r="E14" s="127"/>
      <c r="F14" s="128">
        <f t="shared" si="0"/>
        <v>0</v>
      </c>
      <c r="G14" s="129"/>
    </row>
    <row r="15" spans="1:12" hidden="1" outlineLevel="1" x14ac:dyDescent="0.2">
      <c r="B15" s="539"/>
      <c r="C15" s="539"/>
      <c r="D15" s="539"/>
      <c r="E15" s="127"/>
      <c r="F15" s="128">
        <f t="shared" si="0"/>
        <v>0</v>
      </c>
      <c r="G15" s="129"/>
    </row>
    <row r="16" spans="1:12" hidden="1" outlineLevel="1" x14ac:dyDescent="0.2">
      <c r="B16" s="130"/>
      <c r="C16" s="130"/>
      <c r="D16" s="130"/>
      <c r="E16" s="118"/>
      <c r="F16" s="131"/>
      <c r="G16" s="132"/>
    </row>
    <row r="17" spans="1:12" s="113" customFormat="1" hidden="1" outlineLevel="1" x14ac:dyDescent="0.2">
      <c r="A17" s="133" t="s">
        <v>172</v>
      </c>
      <c r="B17" s="133"/>
      <c r="C17" s="113" t="s">
        <v>173</v>
      </c>
      <c r="K17" s="134"/>
      <c r="L17" s="134"/>
    </row>
    <row r="18" spans="1:12" hidden="1" outlineLevel="1" x14ac:dyDescent="0.2">
      <c r="B18" s="540" t="s">
        <v>174</v>
      </c>
      <c r="C18" s="540"/>
      <c r="D18" s="540"/>
      <c r="E18" s="540"/>
      <c r="F18" s="541" t="s">
        <v>175</v>
      </c>
      <c r="G18" s="541"/>
      <c r="H18" s="541"/>
      <c r="I18" s="541"/>
      <c r="J18" s="541"/>
    </row>
    <row r="19" spans="1:12" hidden="1" outlineLevel="1" x14ac:dyDescent="0.2">
      <c r="B19" s="540" t="s">
        <v>176</v>
      </c>
      <c r="C19" s="540"/>
      <c r="D19" s="540"/>
      <c r="E19" s="540"/>
      <c r="F19" s="542" t="s">
        <v>177</v>
      </c>
      <c r="G19" s="542"/>
      <c r="H19" s="542"/>
      <c r="I19" s="542"/>
      <c r="J19" s="542"/>
    </row>
    <row r="20" spans="1:12" hidden="1" outlineLevel="1" x14ac:dyDescent="0.2">
      <c r="B20" s="543" t="s">
        <v>178</v>
      </c>
      <c r="C20" s="543"/>
      <c r="D20" s="543"/>
      <c r="E20" s="543"/>
      <c r="F20" s="544" t="s">
        <v>179</v>
      </c>
      <c r="G20" s="544"/>
      <c r="H20" s="544"/>
      <c r="I20" s="544"/>
      <c r="J20" s="544"/>
    </row>
    <row r="21" spans="1:12" hidden="1" outlineLevel="1" x14ac:dyDescent="0.2">
      <c r="B21" s="545" t="s">
        <v>180</v>
      </c>
      <c r="C21" s="545"/>
      <c r="D21" s="545"/>
      <c r="E21" s="545"/>
      <c r="F21" s="546" t="s">
        <v>181</v>
      </c>
      <c r="G21" s="546"/>
      <c r="H21" s="546"/>
      <c r="I21" s="546"/>
      <c r="J21" s="546"/>
    </row>
    <row r="22" spans="1:12" hidden="1" outlineLevel="1" x14ac:dyDescent="0.2">
      <c r="B22" s="547" t="s">
        <v>182</v>
      </c>
      <c r="C22" s="547"/>
      <c r="D22" s="547"/>
      <c r="E22" s="547"/>
      <c r="F22" s="547"/>
    </row>
    <row r="23" spans="1:12" ht="51" hidden="1" outlineLevel="1" x14ac:dyDescent="0.2">
      <c r="B23" s="538" t="s">
        <v>183</v>
      </c>
      <c r="C23" s="538"/>
      <c r="D23" s="538"/>
      <c r="E23" s="135" t="s">
        <v>184</v>
      </c>
      <c r="F23" s="135" t="s">
        <v>185</v>
      </c>
      <c r="G23" s="136" t="s">
        <v>171</v>
      </c>
    </row>
    <row r="24" spans="1:12" hidden="1" outlineLevel="1" x14ac:dyDescent="0.2">
      <c r="B24" s="538"/>
      <c r="C24" s="538"/>
      <c r="D24" s="538"/>
      <c r="E24" s="125" t="s">
        <v>2</v>
      </c>
      <c r="F24" s="125" t="s">
        <v>2</v>
      </c>
      <c r="G24" s="125" t="s">
        <v>2</v>
      </c>
    </row>
    <row r="25" spans="1:12" hidden="1" outlineLevel="1" x14ac:dyDescent="0.2">
      <c r="B25" s="539"/>
      <c r="C25" s="539"/>
      <c r="D25" s="539"/>
      <c r="E25" s="127"/>
      <c r="F25" s="128">
        <f>E25+G25</f>
        <v>0</v>
      </c>
      <c r="G25" s="129"/>
    </row>
    <row r="26" spans="1:12" hidden="1" outlineLevel="1" x14ac:dyDescent="0.2">
      <c r="B26" s="539" t="s">
        <v>186</v>
      </c>
      <c r="C26" s="539"/>
      <c r="D26" s="539"/>
      <c r="E26" s="127"/>
      <c r="F26" s="128">
        <f>E26+H37</f>
        <v>0</v>
      </c>
      <c r="G26" s="129"/>
    </row>
    <row r="27" spans="1:12" hidden="1" outlineLevel="1" x14ac:dyDescent="0.2">
      <c r="B27" s="539" t="s">
        <v>187</v>
      </c>
      <c r="C27" s="539"/>
      <c r="D27" s="539"/>
      <c r="E27" s="127"/>
      <c r="F27" s="128">
        <f>F37</f>
        <v>0</v>
      </c>
      <c r="G27" s="129"/>
    </row>
    <row r="28" spans="1:12" hidden="1" outlineLevel="1" x14ac:dyDescent="0.2">
      <c r="B28" s="539" t="s">
        <v>188</v>
      </c>
      <c r="C28" s="539"/>
      <c r="D28" s="539"/>
      <c r="E28" s="127"/>
      <c r="F28" s="128">
        <f>E28+G28</f>
        <v>0</v>
      </c>
      <c r="G28" s="129"/>
    </row>
    <row r="29" spans="1:12" hidden="1" outlineLevel="1" x14ac:dyDescent="0.2">
      <c r="B29" s="539" t="s">
        <v>189</v>
      </c>
      <c r="C29" s="539"/>
      <c r="D29" s="539"/>
      <c r="E29" s="127"/>
      <c r="F29" s="128">
        <f>E29+G29</f>
        <v>0</v>
      </c>
      <c r="G29" s="129"/>
    </row>
    <row r="30" spans="1:12" hidden="1" outlineLevel="1" x14ac:dyDescent="0.2">
      <c r="B30" s="548"/>
      <c r="C30" s="548"/>
      <c r="D30" s="548"/>
      <c r="E30" s="127"/>
      <c r="F30" s="128">
        <f>E30+G30</f>
        <v>0</v>
      </c>
      <c r="G30" s="137"/>
    </row>
    <row r="31" spans="1:12" hidden="1" outlineLevel="1" x14ac:dyDescent="0.2">
      <c r="B31" s="138"/>
      <c r="C31" s="138"/>
      <c r="D31" s="138"/>
      <c r="E31" s="139"/>
      <c r="F31" s="140"/>
      <c r="G31" s="117"/>
    </row>
    <row r="32" spans="1:12" hidden="1" outlineLevel="1" x14ac:dyDescent="0.2">
      <c r="B32" s="141"/>
      <c r="C32" s="141"/>
      <c r="D32" s="141"/>
      <c r="E32" s="118"/>
      <c r="F32" s="131"/>
      <c r="G32" s="117"/>
    </row>
    <row r="33" spans="1:27" hidden="1" outlineLevel="1" x14ac:dyDescent="0.2">
      <c r="B33" s="549" t="s">
        <v>190</v>
      </c>
      <c r="C33" s="549"/>
      <c r="D33" s="549"/>
      <c r="E33" s="549"/>
      <c r="F33" s="549"/>
    </row>
    <row r="34" spans="1:27" ht="51" hidden="1" outlineLevel="1" x14ac:dyDescent="0.2">
      <c r="B34" s="550" t="s">
        <v>5</v>
      </c>
      <c r="C34" s="550"/>
      <c r="D34" s="550"/>
      <c r="E34" s="135" t="s">
        <v>191</v>
      </c>
      <c r="F34" s="135" t="s">
        <v>192</v>
      </c>
      <c r="G34" s="136" t="s">
        <v>171</v>
      </c>
      <c r="H34" s="142" t="s">
        <v>193</v>
      </c>
    </row>
    <row r="35" spans="1:27" hidden="1" outlineLevel="1" x14ac:dyDescent="0.2">
      <c r="B35" s="143"/>
      <c r="C35" s="144"/>
      <c r="D35" s="144"/>
      <c r="E35" s="125" t="s">
        <v>2</v>
      </c>
      <c r="F35" s="125" t="s">
        <v>2</v>
      </c>
      <c r="G35" s="125" t="s">
        <v>2</v>
      </c>
      <c r="H35" s="125" t="s">
        <v>2</v>
      </c>
    </row>
    <row r="36" spans="1:27" hidden="1" outlineLevel="1" x14ac:dyDescent="0.2">
      <c r="B36" s="539"/>
      <c r="C36" s="539"/>
      <c r="D36" s="539"/>
      <c r="E36" s="127"/>
      <c r="F36" s="128">
        <f>E36+G36</f>
        <v>0</v>
      </c>
      <c r="G36" s="145"/>
      <c r="H36" s="127"/>
    </row>
    <row r="37" spans="1:27" hidden="1" outlineLevel="1" x14ac:dyDescent="0.2">
      <c r="B37" s="551" t="s">
        <v>39</v>
      </c>
      <c r="C37" s="551"/>
      <c r="D37" s="551"/>
      <c r="E37" s="127"/>
      <c r="F37" s="128">
        <f>E37+G37</f>
        <v>0</v>
      </c>
      <c r="G37" s="145"/>
      <c r="H37" s="127"/>
    </row>
    <row r="38" spans="1:27" hidden="1" outlineLevel="1" x14ac:dyDescent="0.2">
      <c r="B38" s="548"/>
      <c r="C38" s="548"/>
      <c r="D38" s="548"/>
      <c r="E38" s="127"/>
      <c r="F38" s="128">
        <f>E38+G38</f>
        <v>0</v>
      </c>
      <c r="G38" s="127"/>
      <c r="H38" s="127"/>
    </row>
    <row r="39" spans="1:27" hidden="1" outlineLevel="1" x14ac:dyDescent="0.2">
      <c r="B39" s="548"/>
      <c r="C39" s="548"/>
      <c r="D39" s="548"/>
      <c r="E39" s="127"/>
      <c r="F39" s="128">
        <f>E39+G39</f>
        <v>0</v>
      </c>
      <c r="G39" s="127"/>
      <c r="H39" s="127"/>
    </row>
    <row r="40" spans="1:27" hidden="1" outlineLevel="1" x14ac:dyDescent="0.2"/>
    <row r="41" spans="1:27" s="146" customFormat="1" hidden="1" collapsed="1" x14ac:dyDescent="0.2">
      <c r="A41" s="133" t="s">
        <v>615</v>
      </c>
      <c r="B41" s="133"/>
      <c r="C41" s="146" t="s">
        <v>194</v>
      </c>
      <c r="K41" s="147"/>
      <c r="L41" s="147"/>
    </row>
    <row r="42" spans="1:27" hidden="1" x14ac:dyDescent="0.2">
      <c r="B42" s="148" t="s">
        <v>195</v>
      </c>
      <c r="D42" s="552" t="s">
        <v>196</v>
      </c>
      <c r="E42" s="552"/>
      <c r="F42" s="552"/>
      <c r="AA42" s="110" t="s">
        <v>197</v>
      </c>
    </row>
    <row r="43" spans="1:27" hidden="1" x14ac:dyDescent="0.2">
      <c r="B43" s="553" t="s">
        <v>198</v>
      </c>
      <c r="C43" s="553"/>
      <c r="D43" s="553"/>
      <c r="E43" s="553"/>
      <c r="F43" s="553"/>
      <c r="G43" s="553"/>
      <c r="H43" s="553"/>
      <c r="I43" s="553"/>
      <c r="J43" s="553"/>
      <c r="AA43" s="110" t="s">
        <v>199</v>
      </c>
    </row>
    <row r="44" spans="1:27" hidden="1" x14ac:dyDescent="0.2">
      <c r="B44" s="554" t="s">
        <v>182</v>
      </c>
      <c r="C44" s="554"/>
      <c r="D44" s="554"/>
      <c r="E44" s="554"/>
      <c r="F44" s="554"/>
      <c r="G44" s="554"/>
      <c r="AA44" s="110" t="s">
        <v>200</v>
      </c>
    </row>
    <row r="45" spans="1:27" ht="33.75" hidden="1" x14ac:dyDescent="0.2">
      <c r="B45" s="555" t="s">
        <v>183</v>
      </c>
      <c r="C45" s="555"/>
      <c r="D45" s="555"/>
      <c r="E45" s="149" t="s">
        <v>613</v>
      </c>
      <c r="F45" s="149" t="s">
        <v>614</v>
      </c>
      <c r="G45" s="150" t="s">
        <v>171</v>
      </c>
      <c r="AA45" s="110" t="s">
        <v>196</v>
      </c>
    </row>
    <row r="46" spans="1:27" hidden="1" x14ac:dyDescent="0.2">
      <c r="B46" s="555"/>
      <c r="C46" s="555"/>
      <c r="D46" s="555"/>
      <c r="E46" s="151" t="s">
        <v>2</v>
      </c>
      <c r="F46" s="151" t="s">
        <v>2</v>
      </c>
      <c r="G46" s="151" t="s">
        <v>2</v>
      </c>
      <c r="AA46" s="110" t="s">
        <v>201</v>
      </c>
    </row>
    <row r="47" spans="1:27" ht="44.25" hidden="1" customHeight="1" x14ac:dyDescent="0.2">
      <c r="B47" s="556" t="s">
        <v>320</v>
      </c>
      <c r="C47" s="556"/>
      <c r="D47" s="556"/>
      <c r="E47" s="145">
        <v>404</v>
      </c>
      <c r="F47" s="145">
        <v>0</v>
      </c>
      <c r="G47" s="129">
        <f t="shared" ref="G47:G55" si="1">F47-E47</f>
        <v>-404</v>
      </c>
    </row>
    <row r="48" spans="1:27" ht="20.25" hidden="1" customHeight="1" x14ac:dyDescent="0.2">
      <c r="B48" s="539" t="s">
        <v>321</v>
      </c>
      <c r="C48" s="539"/>
      <c r="D48" s="539"/>
      <c r="E48" s="127">
        <v>0</v>
      </c>
      <c r="F48" s="145">
        <v>404</v>
      </c>
      <c r="G48" s="129">
        <f t="shared" si="1"/>
        <v>404</v>
      </c>
    </row>
    <row r="49" spans="2:12" hidden="1" outlineLevel="1" x14ac:dyDescent="0.2">
      <c r="B49" s="539" t="s">
        <v>202</v>
      </c>
      <c r="C49" s="539"/>
      <c r="D49" s="539"/>
      <c r="E49" s="127">
        <v>0</v>
      </c>
      <c r="F49" s="128">
        <v>0</v>
      </c>
      <c r="G49" s="129">
        <f t="shared" si="1"/>
        <v>0</v>
      </c>
    </row>
    <row r="50" spans="2:12" hidden="1" outlineLevel="1" x14ac:dyDescent="0.2">
      <c r="B50" s="539" t="s">
        <v>203</v>
      </c>
      <c r="C50" s="539"/>
      <c r="D50" s="539"/>
      <c r="E50" s="127">
        <v>0</v>
      </c>
      <c r="F50" s="128">
        <v>0</v>
      </c>
      <c r="G50" s="129">
        <f t="shared" si="1"/>
        <v>0</v>
      </c>
    </row>
    <row r="51" spans="2:12" hidden="1" outlineLevel="1" x14ac:dyDescent="0.2">
      <c r="B51" s="539" t="s">
        <v>204</v>
      </c>
      <c r="C51" s="539"/>
      <c r="D51" s="539"/>
      <c r="E51" s="127">
        <v>0</v>
      </c>
      <c r="F51" s="128">
        <v>0</v>
      </c>
      <c r="G51" s="129">
        <f t="shared" si="1"/>
        <v>0</v>
      </c>
    </row>
    <row r="52" spans="2:12" hidden="1" outlineLevel="1" x14ac:dyDescent="0.2">
      <c r="B52" s="539" t="s">
        <v>205</v>
      </c>
      <c r="C52" s="539"/>
      <c r="D52" s="539"/>
      <c r="E52" s="127">
        <v>0</v>
      </c>
      <c r="F52" s="152">
        <v>0</v>
      </c>
      <c r="G52" s="129">
        <f t="shared" si="1"/>
        <v>0</v>
      </c>
    </row>
    <row r="53" spans="2:12" hidden="1" outlineLevel="1" x14ac:dyDescent="0.2">
      <c r="B53" s="539"/>
      <c r="C53" s="539"/>
      <c r="D53" s="539"/>
      <c r="E53" s="127"/>
      <c r="F53" s="128"/>
      <c r="G53" s="129">
        <f t="shared" si="1"/>
        <v>0</v>
      </c>
    </row>
    <row r="54" spans="2:12" hidden="1" outlineLevel="1" x14ac:dyDescent="0.2">
      <c r="B54" s="539" t="s">
        <v>206</v>
      </c>
      <c r="C54" s="539"/>
      <c r="D54" s="539"/>
      <c r="E54" s="127">
        <v>0</v>
      </c>
      <c r="F54" s="128">
        <v>0</v>
      </c>
      <c r="G54" s="129">
        <f t="shared" si="1"/>
        <v>0</v>
      </c>
    </row>
    <row r="55" spans="2:12" hidden="1" outlineLevel="1" x14ac:dyDescent="0.2">
      <c r="B55" s="539" t="s">
        <v>207</v>
      </c>
      <c r="C55" s="539"/>
      <c r="D55" s="539"/>
      <c r="E55" s="127">
        <v>0</v>
      </c>
      <c r="F55" s="128">
        <v>0</v>
      </c>
      <c r="G55" s="129">
        <f t="shared" si="1"/>
        <v>0</v>
      </c>
    </row>
    <row r="56" spans="2:12" hidden="1" outlineLevel="1" x14ac:dyDescent="0.2">
      <c r="B56" s="556" t="s">
        <v>208</v>
      </c>
      <c r="C56" s="556"/>
      <c r="D56" s="556"/>
      <c r="E56" s="145">
        <v>0</v>
      </c>
      <c r="F56" s="145">
        <v>0</v>
      </c>
      <c r="G56" s="129">
        <f>E56-F56</f>
        <v>0</v>
      </c>
    </row>
    <row r="57" spans="2:12" hidden="1" outlineLevel="1" x14ac:dyDescent="0.2">
      <c r="B57" s="556" t="s">
        <v>209</v>
      </c>
      <c r="C57" s="556"/>
      <c r="D57" s="556"/>
      <c r="E57" s="145">
        <v>0</v>
      </c>
      <c r="F57" s="145">
        <v>0</v>
      </c>
      <c r="G57" s="129">
        <f>E57-F57</f>
        <v>0</v>
      </c>
    </row>
    <row r="58" spans="2:12" hidden="1" outlineLevel="1" x14ac:dyDescent="0.2"/>
    <row r="59" spans="2:12" hidden="1" outlineLevel="1" x14ac:dyDescent="0.2">
      <c r="B59" s="557" t="s">
        <v>210</v>
      </c>
      <c r="C59" s="557"/>
      <c r="D59" s="557"/>
      <c r="E59" s="557"/>
      <c r="F59" s="557"/>
      <c r="G59" s="557"/>
      <c r="H59" s="557"/>
    </row>
    <row r="60" spans="2:12" ht="33.75" hidden="1" outlineLevel="1" x14ac:dyDescent="0.2">
      <c r="B60" s="558" t="s">
        <v>5</v>
      </c>
      <c r="C60" s="558"/>
      <c r="D60" s="558"/>
      <c r="E60" s="153" t="s">
        <v>211</v>
      </c>
      <c r="F60" s="153" t="s">
        <v>212</v>
      </c>
      <c r="G60" s="154" t="s">
        <v>171</v>
      </c>
      <c r="J60" s="119"/>
      <c r="L60" s="110"/>
    </row>
    <row r="61" spans="2:12" hidden="1" outlineLevel="1" x14ac:dyDescent="0.2">
      <c r="B61" s="558"/>
      <c r="C61" s="558"/>
      <c r="D61" s="558"/>
      <c r="E61" s="153" t="s">
        <v>2</v>
      </c>
      <c r="F61" s="153" t="s">
        <v>2</v>
      </c>
      <c r="G61" s="153" t="s">
        <v>2</v>
      </c>
      <c r="J61" s="119"/>
      <c r="L61" s="110"/>
    </row>
    <row r="62" spans="2:12" hidden="1" outlineLevel="1" x14ac:dyDescent="0.2">
      <c r="B62" s="548"/>
      <c r="C62" s="548"/>
      <c r="D62" s="548"/>
      <c r="E62" s="127"/>
      <c r="F62" s="128">
        <f>E62+G62</f>
        <v>0</v>
      </c>
      <c r="G62" s="145"/>
      <c r="J62" s="119"/>
      <c r="L62" s="110"/>
    </row>
    <row r="63" spans="2:12" hidden="1" outlineLevel="1" x14ac:dyDescent="0.2">
      <c r="B63" s="548"/>
      <c r="C63" s="548"/>
      <c r="D63" s="548"/>
      <c r="E63" s="127"/>
      <c r="F63" s="128">
        <f>E63+G63</f>
        <v>0</v>
      </c>
      <c r="G63" s="145"/>
      <c r="J63" s="119"/>
      <c r="L63" s="110"/>
    </row>
    <row r="64" spans="2:12" hidden="1" outlineLevel="1" x14ac:dyDescent="0.2">
      <c r="B64" s="559" t="s">
        <v>8</v>
      </c>
      <c r="C64" s="559"/>
      <c r="D64" s="559"/>
      <c r="E64" s="155">
        <v>0</v>
      </c>
      <c r="F64" s="156">
        <v>0</v>
      </c>
      <c r="G64" s="157">
        <f>F64-E64</f>
        <v>0</v>
      </c>
      <c r="J64" s="119"/>
      <c r="L64" s="110"/>
    </row>
    <row r="65" spans="1:12" hidden="1" outlineLevel="1" x14ac:dyDescent="0.2">
      <c r="B65" s="559" t="s">
        <v>11</v>
      </c>
      <c r="C65" s="559"/>
      <c r="D65" s="559"/>
      <c r="E65" s="158">
        <v>0</v>
      </c>
      <c r="F65" s="156">
        <v>0</v>
      </c>
      <c r="G65" s="157">
        <f>F65-E65</f>
        <v>0</v>
      </c>
      <c r="J65" s="119"/>
      <c r="L65" s="110"/>
    </row>
    <row r="66" spans="1:12" hidden="1" outlineLevel="1" x14ac:dyDescent="0.2">
      <c r="B66" s="559" t="s">
        <v>213</v>
      </c>
      <c r="C66" s="559"/>
      <c r="D66" s="559"/>
      <c r="E66" s="155">
        <v>0</v>
      </c>
      <c r="F66" s="156">
        <v>0</v>
      </c>
      <c r="G66" s="157">
        <f>F66-E66</f>
        <v>0</v>
      </c>
      <c r="J66" s="119"/>
      <c r="L66" s="110"/>
    </row>
    <row r="67" spans="1:12" hidden="1" outlineLevel="1" x14ac:dyDescent="0.2">
      <c r="B67" s="559" t="s">
        <v>214</v>
      </c>
      <c r="C67" s="559"/>
      <c r="D67" s="559"/>
      <c r="E67" s="155">
        <v>0</v>
      </c>
      <c r="F67" s="156">
        <v>0</v>
      </c>
      <c r="G67" s="157">
        <f>F67-E67</f>
        <v>0</v>
      </c>
      <c r="J67" s="119"/>
      <c r="L67" s="110"/>
    </row>
    <row r="68" spans="1:12" hidden="1" outlineLevel="1" x14ac:dyDescent="0.2">
      <c r="B68" s="559" t="s">
        <v>39</v>
      </c>
      <c r="C68" s="559"/>
      <c r="D68" s="559"/>
      <c r="E68" s="155">
        <v>0</v>
      </c>
      <c r="F68" s="156">
        <v>0</v>
      </c>
      <c r="G68" s="157">
        <f>F68-E68</f>
        <v>0</v>
      </c>
      <c r="J68" s="119"/>
      <c r="L68" s="110"/>
    </row>
    <row r="69" spans="1:12" collapsed="1" x14ac:dyDescent="0.2"/>
    <row r="70" spans="1:12" s="163" customFormat="1" ht="15.75" x14ac:dyDescent="0.25">
      <c r="A70" s="115" t="s">
        <v>215</v>
      </c>
      <c r="B70" s="159"/>
      <c r="C70" s="159"/>
      <c r="D70" s="159"/>
      <c r="E70" s="159"/>
      <c r="F70" s="159"/>
      <c r="G70" s="159"/>
      <c r="H70" s="159"/>
      <c r="I70" s="160"/>
      <c r="J70" s="161"/>
      <c r="K70" s="162"/>
      <c r="L70" s="162"/>
    </row>
    <row r="71" spans="1:12" x14ac:dyDescent="0.2">
      <c r="A71" s="164"/>
      <c r="B71" s="164"/>
      <c r="C71" s="164"/>
      <c r="D71" s="164"/>
      <c r="E71" s="164"/>
      <c r="F71" s="164"/>
      <c r="G71" s="164"/>
      <c r="H71" s="164"/>
      <c r="I71" s="164"/>
      <c r="J71" s="111"/>
    </row>
    <row r="72" spans="1:12" x14ac:dyDescent="0.2">
      <c r="B72" s="133" t="s">
        <v>216</v>
      </c>
      <c r="C72" s="133"/>
      <c r="D72" s="133"/>
      <c r="E72" s="133"/>
      <c r="F72" s="133"/>
      <c r="G72" s="133"/>
      <c r="H72" s="133"/>
      <c r="I72" s="133"/>
      <c r="J72" s="133"/>
    </row>
    <row r="73" spans="1:12" x14ac:dyDescent="0.2">
      <c r="B73" s="133" t="s">
        <v>217</v>
      </c>
      <c r="C73" s="133"/>
      <c r="D73" s="133"/>
      <c r="E73" s="133"/>
      <c r="F73" s="133"/>
      <c r="G73" s="133"/>
      <c r="H73" s="133"/>
      <c r="I73" s="133"/>
      <c r="J73" s="133"/>
    </row>
    <row r="74" spans="1:12" x14ac:dyDescent="0.2">
      <c r="B74" s="133" t="s">
        <v>218</v>
      </c>
      <c r="C74" s="133"/>
      <c r="D74" s="133"/>
      <c r="E74" s="133"/>
      <c r="F74" s="133"/>
      <c r="G74" s="133"/>
      <c r="H74" s="133"/>
      <c r="I74" s="133"/>
      <c r="J74" s="133"/>
    </row>
    <row r="75" spans="1:12" ht="6" customHeight="1" x14ac:dyDescent="0.2">
      <c r="A75" s="164"/>
      <c r="B75" s="164"/>
      <c r="C75" s="164"/>
      <c r="D75" s="164"/>
      <c r="E75" s="164"/>
      <c r="F75" s="164"/>
      <c r="G75" s="164"/>
      <c r="H75" s="164"/>
      <c r="I75" s="164"/>
      <c r="J75" s="111"/>
    </row>
    <row r="76" spans="1:12" ht="14.45" customHeight="1" x14ac:dyDescent="0.2">
      <c r="A76" s="164"/>
      <c r="B76" s="560" t="s">
        <v>219</v>
      </c>
      <c r="C76" s="560"/>
      <c r="D76" s="560"/>
      <c r="E76" s="560"/>
      <c r="F76" s="560"/>
      <c r="G76" s="165">
        <v>2022</v>
      </c>
      <c r="H76" s="165">
        <v>2021</v>
      </c>
      <c r="I76" s="164"/>
      <c r="J76" s="111"/>
    </row>
    <row r="77" spans="1:12" x14ac:dyDescent="0.2">
      <c r="A77" s="111"/>
      <c r="B77" s="560"/>
      <c r="C77" s="560"/>
      <c r="D77" s="560"/>
      <c r="E77" s="560"/>
      <c r="F77" s="560"/>
      <c r="G77" s="165" t="s">
        <v>2</v>
      </c>
      <c r="H77" s="165" t="s">
        <v>2</v>
      </c>
      <c r="I77" s="164"/>
      <c r="J77" s="111"/>
    </row>
    <row r="78" spans="1:12" hidden="1" x14ac:dyDescent="0.2">
      <c r="B78" s="561" t="s">
        <v>220</v>
      </c>
      <c r="C78" s="561"/>
      <c r="D78" s="561"/>
      <c r="E78" s="561"/>
      <c r="F78" s="561"/>
      <c r="G78" s="145">
        <v>0</v>
      </c>
      <c r="H78" s="145">
        <v>0</v>
      </c>
      <c r="I78" s="164"/>
      <c r="J78" s="111"/>
    </row>
    <row r="79" spans="1:12" x14ac:dyDescent="0.2">
      <c r="A79" s="164"/>
      <c r="B79" s="562" t="s">
        <v>221</v>
      </c>
      <c r="C79" s="562"/>
      <c r="D79" s="562"/>
      <c r="E79" s="562"/>
      <c r="F79" s="562"/>
      <c r="G79" s="145">
        <v>225891</v>
      </c>
      <c r="H79" s="145">
        <v>463125</v>
      </c>
      <c r="I79" s="164"/>
      <c r="J79" s="111"/>
    </row>
    <row r="80" spans="1:12" x14ac:dyDescent="0.2">
      <c r="A80" s="164"/>
      <c r="B80" s="563" t="s">
        <v>222</v>
      </c>
      <c r="C80" s="563"/>
      <c r="D80" s="563"/>
      <c r="E80" s="563"/>
      <c r="F80" s="563"/>
      <c r="G80" s="145">
        <v>111678</v>
      </c>
      <c r="H80" s="145">
        <v>225304</v>
      </c>
      <c r="I80" s="164"/>
      <c r="J80" s="111"/>
    </row>
    <row r="81" spans="2:12" hidden="1" x14ac:dyDescent="0.2">
      <c r="B81" s="564"/>
      <c r="C81" s="564"/>
      <c r="D81" s="564"/>
      <c r="E81" s="564"/>
      <c r="F81" s="564"/>
      <c r="G81" s="127"/>
      <c r="H81" s="127"/>
      <c r="I81" s="164"/>
    </row>
    <row r="82" spans="2:12" hidden="1" x14ac:dyDescent="0.2">
      <c r="B82" s="564"/>
      <c r="C82" s="564"/>
      <c r="D82" s="564"/>
      <c r="E82" s="564"/>
      <c r="F82" s="564"/>
      <c r="G82" s="127"/>
      <c r="H82" s="127"/>
      <c r="I82" s="164"/>
    </row>
    <row r="83" spans="2:12" x14ac:dyDescent="0.2">
      <c r="B83" s="565" t="s">
        <v>223</v>
      </c>
      <c r="C83" s="565"/>
      <c r="D83" s="565"/>
      <c r="E83" s="565"/>
      <c r="F83" s="565"/>
      <c r="G83" s="166">
        <f>SUM(G78:G82)</f>
        <v>337569</v>
      </c>
      <c r="H83" s="166">
        <f>SUM(H78:H82)</f>
        <v>688429</v>
      </c>
      <c r="I83" s="164"/>
      <c r="K83" s="119">
        <f>G83-'P&amp;Z'!G7</f>
        <v>0</v>
      </c>
      <c r="L83" s="119">
        <f>'P&amp;Z'!H7-H83</f>
        <v>0</v>
      </c>
    </row>
    <row r="85" spans="2:12" x14ac:dyDescent="0.2">
      <c r="B85" s="133" t="s">
        <v>224</v>
      </c>
      <c r="C85" s="133"/>
      <c r="D85" s="133"/>
      <c r="E85" s="133"/>
      <c r="F85" s="133"/>
      <c r="G85" s="133"/>
      <c r="H85" s="133"/>
      <c r="I85" s="133"/>
    </row>
    <row r="86" spans="2:12" ht="22.5" customHeight="1" x14ac:dyDescent="0.2">
      <c r="B86" s="566" t="s">
        <v>225</v>
      </c>
      <c r="C86" s="566"/>
      <c r="D86" s="566"/>
      <c r="E86" s="566"/>
      <c r="F86" s="566"/>
      <c r="G86" s="566"/>
      <c r="H86" s="566"/>
      <c r="I86" s="566"/>
      <c r="J86" s="566"/>
    </row>
    <row r="87" spans="2:12" ht="26.1" customHeight="1" x14ac:dyDescent="0.2">
      <c r="B87" s="567" t="s">
        <v>226</v>
      </c>
      <c r="C87" s="567"/>
      <c r="D87" s="567"/>
      <c r="E87" s="567"/>
      <c r="F87" s="567"/>
      <c r="G87" s="567"/>
      <c r="H87" s="567"/>
      <c r="I87" s="567"/>
      <c r="J87" s="567"/>
    </row>
    <row r="88" spans="2:12" ht="12.75" customHeight="1" x14ac:dyDescent="0.2">
      <c r="B88" s="560" t="s">
        <v>227</v>
      </c>
      <c r="C88" s="560"/>
      <c r="D88" s="560"/>
      <c r="E88" s="560"/>
      <c r="F88" s="560"/>
      <c r="G88" s="165">
        <v>2022</v>
      </c>
      <c r="H88" s="165">
        <v>2021</v>
      </c>
    </row>
    <row r="89" spans="2:12" x14ac:dyDescent="0.2">
      <c r="B89" s="560"/>
      <c r="C89" s="560"/>
      <c r="D89" s="560"/>
      <c r="E89" s="560"/>
      <c r="F89" s="560"/>
      <c r="G89" s="165" t="s">
        <v>2</v>
      </c>
      <c r="H89" s="165" t="s">
        <v>2</v>
      </c>
    </row>
    <row r="90" spans="2:12" x14ac:dyDescent="0.2">
      <c r="B90" s="561" t="s">
        <v>228</v>
      </c>
      <c r="C90" s="561"/>
      <c r="D90" s="561"/>
      <c r="E90" s="561"/>
      <c r="F90" s="561"/>
      <c r="G90" s="490">
        <v>20927</v>
      </c>
      <c r="H90" s="168">
        <v>40581</v>
      </c>
    </row>
    <row r="91" spans="2:12" x14ac:dyDescent="0.2">
      <c r="B91" s="568" t="s">
        <v>229</v>
      </c>
      <c r="C91" s="568"/>
      <c r="D91" s="568"/>
      <c r="E91" s="568"/>
      <c r="F91" s="568"/>
      <c r="G91" s="490">
        <v>19881</v>
      </c>
      <c r="H91" s="145">
        <v>44773</v>
      </c>
    </row>
    <row r="92" spans="2:12" hidden="1" x14ac:dyDescent="0.2">
      <c r="B92" s="561" t="s">
        <v>617</v>
      </c>
      <c r="C92" s="561"/>
      <c r="D92" s="561"/>
      <c r="E92" s="561"/>
      <c r="F92" s="561"/>
      <c r="G92" s="490">
        <v>0</v>
      </c>
      <c r="H92" s="168">
        <v>0</v>
      </c>
    </row>
    <row r="93" spans="2:12" x14ac:dyDescent="0.2">
      <c r="B93" s="561" t="s">
        <v>230</v>
      </c>
      <c r="C93" s="561"/>
      <c r="D93" s="561"/>
      <c r="E93" s="561"/>
      <c r="F93" s="561"/>
      <c r="G93" s="490">
        <v>46757</v>
      </c>
      <c r="H93" s="168">
        <v>97210</v>
      </c>
    </row>
    <row r="94" spans="2:12" x14ac:dyDescent="0.2">
      <c r="B94" s="561" t="s">
        <v>231</v>
      </c>
      <c r="C94" s="561"/>
      <c r="D94" s="561"/>
      <c r="E94" s="561"/>
      <c r="F94" s="561"/>
      <c r="G94" s="490">
        <v>11680</v>
      </c>
      <c r="H94" s="168">
        <v>34544</v>
      </c>
    </row>
    <row r="95" spans="2:12" x14ac:dyDescent="0.2">
      <c r="B95" s="561" t="s">
        <v>232</v>
      </c>
      <c r="C95" s="561"/>
      <c r="D95" s="561"/>
      <c r="E95" s="561"/>
      <c r="F95" s="561"/>
      <c r="G95" s="490">
        <v>0</v>
      </c>
      <c r="H95" s="168">
        <v>2661</v>
      </c>
    </row>
    <row r="96" spans="2:12" x14ac:dyDescent="0.2">
      <c r="B96" s="561" t="s">
        <v>233</v>
      </c>
      <c r="C96" s="561"/>
      <c r="D96" s="561"/>
      <c r="E96" s="561"/>
      <c r="F96" s="561"/>
      <c r="G96" s="490">
        <v>5380</v>
      </c>
      <c r="H96" s="168">
        <v>12315</v>
      </c>
    </row>
    <row r="97" spans="1:12" x14ac:dyDescent="0.2">
      <c r="B97" s="561" t="s">
        <v>234</v>
      </c>
      <c r="C97" s="561"/>
      <c r="D97" s="561"/>
      <c r="E97" s="561"/>
      <c r="F97" s="561"/>
      <c r="G97" s="490">
        <v>498</v>
      </c>
      <c r="H97" s="127">
        <v>1481</v>
      </c>
    </row>
    <row r="98" spans="1:12" x14ac:dyDescent="0.2">
      <c r="B98" s="561" t="s">
        <v>235</v>
      </c>
      <c r="C98" s="561"/>
      <c r="D98" s="561"/>
      <c r="E98" s="561"/>
      <c r="F98" s="561"/>
      <c r="G98" s="490">
        <v>205647</v>
      </c>
      <c r="H98" s="127">
        <v>425981</v>
      </c>
    </row>
    <row r="99" spans="1:12" hidden="1" x14ac:dyDescent="0.2">
      <c r="B99" s="564"/>
      <c r="C99" s="564"/>
      <c r="D99" s="564"/>
      <c r="E99" s="564"/>
      <c r="F99" s="564"/>
      <c r="G99" s="127"/>
      <c r="H99" s="127"/>
    </row>
    <row r="100" spans="1:12" x14ac:dyDescent="0.2">
      <c r="B100" s="565" t="s">
        <v>223</v>
      </c>
      <c r="C100" s="565"/>
      <c r="D100" s="565"/>
      <c r="E100" s="565"/>
      <c r="F100" s="565"/>
      <c r="G100" s="166">
        <f>SUM(G90:G99)</f>
        <v>310770</v>
      </c>
      <c r="H100" s="166">
        <f>SUM(H90:H99)</f>
        <v>659546</v>
      </c>
      <c r="K100" s="119">
        <f>-G100-'P&amp;Z'!G10</f>
        <v>0</v>
      </c>
      <c r="L100" s="119">
        <f>-H100-'P&amp;Z'!H10</f>
        <v>0</v>
      </c>
    </row>
    <row r="102" spans="1:12" hidden="1" x14ac:dyDescent="0.2">
      <c r="B102" s="133" t="s">
        <v>172</v>
      </c>
    </row>
    <row r="103" spans="1:12" hidden="1" x14ac:dyDescent="0.2">
      <c r="B103" s="133" t="s">
        <v>13</v>
      </c>
      <c r="C103" s="133"/>
      <c r="D103" s="133"/>
      <c r="E103" s="133"/>
      <c r="F103" s="133"/>
      <c r="G103" s="133"/>
      <c r="H103" s="133"/>
      <c r="I103" s="133"/>
      <c r="J103" s="133"/>
    </row>
    <row r="104" spans="1:12" ht="33.950000000000003" hidden="1" customHeight="1" x14ac:dyDescent="0.2">
      <c r="A104" s="566" t="s">
        <v>236</v>
      </c>
      <c r="B104" s="566"/>
      <c r="C104" s="566"/>
      <c r="D104" s="566"/>
      <c r="E104" s="566"/>
      <c r="F104" s="566"/>
      <c r="G104" s="566"/>
      <c r="H104" s="566"/>
      <c r="I104" s="566"/>
      <c r="J104" s="566"/>
    </row>
    <row r="105" spans="1:12" ht="12.75" hidden="1" customHeight="1" x14ac:dyDescent="0.2">
      <c r="B105" s="560" t="s">
        <v>227</v>
      </c>
      <c r="C105" s="560"/>
      <c r="D105" s="560"/>
      <c r="E105" s="560"/>
      <c r="F105" s="560"/>
      <c r="G105" s="165">
        <v>2016</v>
      </c>
      <c r="H105" s="165">
        <v>2015</v>
      </c>
    </row>
    <row r="106" spans="1:12" hidden="1" x14ac:dyDescent="0.2">
      <c r="B106" s="560"/>
      <c r="C106" s="560"/>
      <c r="D106" s="560"/>
      <c r="E106" s="560"/>
      <c r="F106" s="560"/>
      <c r="G106" s="165" t="s">
        <v>2</v>
      </c>
      <c r="H106" s="165" t="s">
        <v>2</v>
      </c>
    </row>
    <row r="107" spans="1:12" hidden="1" x14ac:dyDescent="0.2">
      <c r="B107" s="564"/>
      <c r="C107" s="564"/>
      <c r="D107" s="564"/>
      <c r="E107" s="564"/>
      <c r="F107" s="564"/>
      <c r="G107" s="127"/>
      <c r="H107" s="127"/>
    </row>
    <row r="108" spans="1:12" hidden="1" x14ac:dyDescent="0.2">
      <c r="B108" s="564"/>
      <c r="C108" s="564"/>
      <c r="D108" s="564"/>
      <c r="E108" s="564"/>
      <c r="F108" s="564"/>
      <c r="G108" s="127"/>
      <c r="H108" s="127"/>
    </row>
    <row r="109" spans="1:12" hidden="1" x14ac:dyDescent="0.2">
      <c r="B109" s="564"/>
      <c r="C109" s="564"/>
      <c r="D109" s="564"/>
      <c r="E109" s="564"/>
      <c r="F109" s="564"/>
      <c r="G109" s="127"/>
      <c r="H109" s="127"/>
    </row>
    <row r="110" spans="1:12" hidden="1" x14ac:dyDescent="0.2">
      <c r="B110" s="564"/>
      <c r="C110" s="564"/>
      <c r="D110" s="564"/>
      <c r="E110" s="564"/>
      <c r="F110" s="564"/>
      <c r="G110" s="127"/>
      <c r="H110" s="127"/>
    </row>
    <row r="111" spans="1:12" hidden="1" x14ac:dyDescent="0.2">
      <c r="B111" s="564"/>
      <c r="C111" s="564"/>
      <c r="D111" s="564"/>
      <c r="E111" s="564"/>
      <c r="F111" s="564"/>
      <c r="G111" s="145"/>
      <c r="H111" s="145"/>
    </row>
    <row r="112" spans="1:12" hidden="1" x14ac:dyDescent="0.2">
      <c r="B112" s="564"/>
      <c r="C112" s="564"/>
      <c r="D112" s="564"/>
      <c r="E112" s="564"/>
      <c r="F112" s="564"/>
      <c r="G112" s="127"/>
      <c r="H112" s="127"/>
    </row>
    <row r="113" spans="1:12" hidden="1" x14ac:dyDescent="0.2">
      <c r="B113" s="564"/>
      <c r="C113" s="564"/>
      <c r="D113" s="564"/>
      <c r="E113" s="564"/>
      <c r="F113" s="564"/>
      <c r="G113" s="127"/>
      <c r="H113" s="127"/>
    </row>
    <row r="114" spans="1:12" hidden="1" x14ac:dyDescent="0.2">
      <c r="B114" s="564"/>
      <c r="C114" s="564"/>
      <c r="D114" s="564"/>
      <c r="E114" s="564"/>
      <c r="F114" s="564"/>
      <c r="G114" s="127"/>
      <c r="H114" s="127"/>
    </row>
    <row r="115" spans="1:12" hidden="1" x14ac:dyDescent="0.2">
      <c r="B115" s="565" t="s">
        <v>223</v>
      </c>
      <c r="C115" s="565"/>
      <c r="D115" s="565"/>
      <c r="E115" s="565"/>
      <c r="F115" s="565"/>
      <c r="G115" s="166">
        <f>SUM(G107:G114)</f>
        <v>0</v>
      </c>
      <c r="H115" s="166">
        <f>SUM(H107:H114)</f>
        <v>0</v>
      </c>
      <c r="K115" s="119">
        <f>'P&amp;Z'!G12</f>
        <v>0</v>
      </c>
      <c r="L115" s="119">
        <f>H115-'P&amp;Z'!H12</f>
        <v>0</v>
      </c>
    </row>
    <row r="116" spans="1:12" hidden="1" x14ac:dyDescent="0.2"/>
    <row r="117" spans="1:12" x14ac:dyDescent="0.2">
      <c r="B117" s="133" t="s">
        <v>237</v>
      </c>
    </row>
    <row r="118" spans="1:12" x14ac:dyDescent="0.2">
      <c r="B118" s="133" t="s">
        <v>14</v>
      </c>
    </row>
    <row r="119" spans="1:12" ht="36" customHeight="1" x14ac:dyDescent="0.2">
      <c r="A119" s="566" t="s">
        <v>238</v>
      </c>
      <c r="B119" s="566"/>
      <c r="C119" s="566"/>
      <c r="D119" s="566"/>
      <c r="E119" s="566"/>
      <c r="F119" s="566"/>
      <c r="G119" s="566"/>
      <c r="H119" s="566"/>
      <c r="I119" s="566"/>
      <c r="J119" s="566"/>
    </row>
    <row r="120" spans="1:12" ht="12.75" customHeight="1" x14ac:dyDescent="0.2">
      <c r="B120" s="560" t="s">
        <v>227</v>
      </c>
      <c r="C120" s="560"/>
      <c r="D120" s="560"/>
      <c r="E120" s="560"/>
      <c r="F120" s="560"/>
      <c r="G120" s="165">
        <v>2022</v>
      </c>
      <c r="H120" s="165">
        <v>2021</v>
      </c>
    </row>
    <row r="121" spans="1:12" x14ac:dyDescent="0.2">
      <c r="B121" s="560"/>
      <c r="C121" s="560"/>
      <c r="D121" s="560"/>
      <c r="E121" s="560"/>
      <c r="F121" s="560"/>
      <c r="G121" s="165" t="s">
        <v>2</v>
      </c>
      <c r="H121" s="165" t="s">
        <v>2</v>
      </c>
    </row>
    <row r="122" spans="1:12" x14ac:dyDescent="0.2">
      <c r="B122" s="561" t="s">
        <v>239</v>
      </c>
      <c r="C122" s="561"/>
      <c r="D122" s="561"/>
      <c r="E122" s="561"/>
      <c r="F122" s="561"/>
      <c r="G122" s="490">
        <v>10729</v>
      </c>
      <c r="H122" s="127">
        <v>24053</v>
      </c>
    </row>
    <row r="123" spans="1:12" x14ac:dyDescent="0.2">
      <c r="B123" s="561" t="s">
        <v>230</v>
      </c>
      <c r="C123" s="561"/>
      <c r="D123" s="561"/>
      <c r="E123" s="561"/>
      <c r="F123" s="561"/>
      <c r="G123" s="490">
        <v>2532</v>
      </c>
      <c r="H123" s="127">
        <v>5454</v>
      </c>
    </row>
    <row r="124" spans="1:12" x14ac:dyDescent="0.2">
      <c r="B124" s="568" t="s">
        <v>240</v>
      </c>
      <c r="C124" s="568"/>
      <c r="D124" s="568"/>
      <c r="E124" s="568"/>
      <c r="F124" s="568"/>
      <c r="G124" s="490">
        <v>312</v>
      </c>
      <c r="H124" s="145">
        <v>341</v>
      </c>
    </row>
    <row r="125" spans="1:12" ht="12.95" customHeight="1" x14ac:dyDescent="0.2">
      <c r="B125" s="539" t="s">
        <v>241</v>
      </c>
      <c r="C125" s="539"/>
      <c r="D125" s="539"/>
      <c r="E125" s="539"/>
      <c r="F125" s="539"/>
      <c r="G125" s="490" t="s">
        <v>376</v>
      </c>
      <c r="H125" s="127">
        <v>0</v>
      </c>
    </row>
    <row r="126" spans="1:12" x14ac:dyDescent="0.2">
      <c r="B126" s="561" t="s">
        <v>242</v>
      </c>
      <c r="C126" s="561"/>
      <c r="D126" s="561"/>
      <c r="E126" s="561"/>
      <c r="F126" s="561"/>
      <c r="G126" s="145">
        <v>290</v>
      </c>
      <c r="H126" s="127">
        <v>442</v>
      </c>
    </row>
    <row r="127" spans="1:12" hidden="1" x14ac:dyDescent="0.2">
      <c r="B127" s="568" t="s">
        <v>232</v>
      </c>
      <c r="C127" s="568"/>
      <c r="D127" s="568"/>
      <c r="E127" s="568"/>
      <c r="F127" s="568"/>
      <c r="G127" s="145">
        <v>0</v>
      </c>
      <c r="H127" s="145">
        <v>0</v>
      </c>
    </row>
    <row r="128" spans="1:12" hidden="1" x14ac:dyDescent="0.2">
      <c r="B128" s="564"/>
      <c r="C128" s="564"/>
      <c r="D128" s="564"/>
      <c r="E128" s="564"/>
      <c r="F128" s="564"/>
      <c r="G128" s="127"/>
      <c r="H128" s="127"/>
    </row>
    <row r="129" spans="1:12" hidden="1" x14ac:dyDescent="0.2">
      <c r="B129" s="564"/>
      <c r="C129" s="564"/>
      <c r="D129" s="564"/>
      <c r="E129" s="564"/>
      <c r="F129" s="564"/>
      <c r="G129" s="127"/>
      <c r="H129" s="127"/>
    </row>
    <row r="130" spans="1:12" hidden="1" x14ac:dyDescent="0.2">
      <c r="B130" s="564"/>
      <c r="C130" s="564"/>
      <c r="D130" s="564"/>
      <c r="E130" s="564"/>
      <c r="F130" s="564"/>
      <c r="G130" s="127"/>
      <c r="H130" s="127"/>
    </row>
    <row r="131" spans="1:12" x14ac:dyDescent="0.2">
      <c r="B131" s="565" t="s">
        <v>223</v>
      </c>
      <c r="C131" s="565"/>
      <c r="D131" s="565"/>
      <c r="E131" s="565"/>
      <c r="F131" s="565"/>
      <c r="G131" s="166">
        <f>SUM(G122:G130)</f>
        <v>13863</v>
      </c>
      <c r="H131" s="166">
        <f>SUM(H122:H130)</f>
        <v>30290</v>
      </c>
      <c r="K131" s="119">
        <f>-G131-'P&amp;Z'!G13</f>
        <v>0</v>
      </c>
      <c r="L131" s="119">
        <f>-H131-'P&amp;Z'!H13</f>
        <v>0</v>
      </c>
    </row>
    <row r="133" spans="1:12" x14ac:dyDescent="0.2">
      <c r="B133" s="133" t="s">
        <v>610</v>
      </c>
    </row>
    <row r="134" spans="1:12" x14ac:dyDescent="0.2">
      <c r="B134" s="113" t="s">
        <v>243</v>
      </c>
    </row>
    <row r="135" spans="1:12" ht="29.45" customHeight="1" x14ac:dyDescent="0.2">
      <c r="A135" s="570" t="s">
        <v>244</v>
      </c>
      <c r="B135" s="570"/>
      <c r="C135" s="570"/>
      <c r="D135" s="570"/>
      <c r="E135" s="570"/>
      <c r="F135" s="570"/>
      <c r="G135" s="570"/>
      <c r="H135" s="570"/>
      <c r="I135" s="570"/>
      <c r="J135" s="570"/>
    </row>
    <row r="136" spans="1:12" x14ac:dyDescent="0.2">
      <c r="A136" s="169"/>
    </row>
    <row r="137" spans="1:12" ht="12.75" customHeight="1" x14ac:dyDescent="0.2">
      <c r="A137" s="569" t="s">
        <v>245</v>
      </c>
      <c r="B137" s="569" t="s">
        <v>243</v>
      </c>
      <c r="C137" s="569"/>
      <c r="D137" s="569"/>
      <c r="E137" s="569" t="s">
        <v>246</v>
      </c>
      <c r="F137" s="569"/>
      <c r="G137" s="569"/>
      <c r="H137" s="569" t="s">
        <v>247</v>
      </c>
      <c r="I137" s="569"/>
      <c r="J137" s="569"/>
    </row>
    <row r="138" spans="1:12" ht="28.5" customHeight="1" x14ac:dyDescent="0.2">
      <c r="A138" s="569"/>
      <c r="B138" s="569"/>
      <c r="C138" s="569"/>
      <c r="D138" s="569"/>
      <c r="E138" s="170" t="s">
        <v>248</v>
      </c>
      <c r="F138" s="170" t="s">
        <v>249</v>
      </c>
      <c r="G138" s="170" t="s">
        <v>250</v>
      </c>
      <c r="H138" s="170" t="s">
        <v>248</v>
      </c>
      <c r="I138" s="170" t="s">
        <v>249</v>
      </c>
      <c r="J138" s="170" t="s">
        <v>250</v>
      </c>
    </row>
    <row r="139" spans="1:12" ht="15" customHeight="1" x14ac:dyDescent="0.2">
      <c r="A139" s="447">
        <v>1</v>
      </c>
      <c r="B139" s="539" t="s">
        <v>618</v>
      </c>
      <c r="C139" s="539"/>
      <c r="D139" s="539"/>
      <c r="E139" s="484">
        <v>26641</v>
      </c>
      <c r="F139" s="484"/>
      <c r="G139" s="485">
        <f t="shared" ref="G139:G149" si="2">E139-F139</f>
        <v>26641</v>
      </c>
      <c r="H139" s="484">
        <v>55089</v>
      </c>
      <c r="I139" s="484"/>
      <c r="J139" s="485">
        <f t="shared" ref="J139:J148" si="3">H139-I139</f>
        <v>55089</v>
      </c>
    </row>
    <row r="140" spans="1:12" ht="27" customHeight="1" x14ac:dyDescent="0.2">
      <c r="A140" s="447">
        <v>2</v>
      </c>
      <c r="B140" s="556" t="s">
        <v>619</v>
      </c>
      <c r="C140" s="556"/>
      <c r="D140" s="556"/>
      <c r="E140" s="485">
        <v>0</v>
      </c>
      <c r="F140" s="485"/>
      <c r="G140" s="485">
        <f t="shared" si="2"/>
        <v>0</v>
      </c>
      <c r="H140" s="484">
        <v>0</v>
      </c>
      <c r="I140" s="484"/>
      <c r="J140" s="485">
        <f t="shared" si="3"/>
        <v>0</v>
      </c>
    </row>
    <row r="141" spans="1:12" ht="27" customHeight="1" x14ac:dyDescent="0.2">
      <c r="A141" s="447">
        <v>3</v>
      </c>
      <c r="B141" s="556" t="s">
        <v>620</v>
      </c>
      <c r="C141" s="556"/>
      <c r="D141" s="556"/>
      <c r="E141" s="485">
        <v>0</v>
      </c>
      <c r="F141" s="485"/>
      <c r="G141" s="485">
        <f t="shared" si="2"/>
        <v>0</v>
      </c>
      <c r="H141" s="484">
        <v>518</v>
      </c>
      <c r="I141" s="484"/>
      <c r="J141" s="485">
        <f t="shared" si="3"/>
        <v>518</v>
      </c>
    </row>
    <row r="142" spans="1:12" ht="15" customHeight="1" x14ac:dyDescent="0.2">
      <c r="A142" s="447">
        <v>4</v>
      </c>
      <c r="B142" s="556" t="s">
        <v>622</v>
      </c>
      <c r="C142" s="556"/>
      <c r="D142" s="556"/>
      <c r="E142" s="485">
        <v>304</v>
      </c>
      <c r="F142" s="485"/>
      <c r="G142" s="485">
        <f t="shared" si="2"/>
        <v>304</v>
      </c>
      <c r="H142" s="484">
        <v>358</v>
      </c>
      <c r="I142" s="484"/>
      <c r="J142" s="485">
        <f t="shared" si="3"/>
        <v>358</v>
      </c>
    </row>
    <row r="143" spans="1:12" ht="24.75" customHeight="1" x14ac:dyDescent="0.2">
      <c r="A143" s="447">
        <v>5</v>
      </c>
      <c r="B143" s="556" t="s">
        <v>616</v>
      </c>
      <c r="C143" s="556"/>
      <c r="D143" s="556"/>
      <c r="E143" s="485">
        <f>G179</f>
        <v>0</v>
      </c>
      <c r="F143" s="485">
        <v>0</v>
      </c>
      <c r="G143" s="485">
        <f t="shared" si="2"/>
        <v>0</v>
      </c>
      <c r="H143" s="484">
        <v>0</v>
      </c>
      <c r="I143" s="484">
        <v>0</v>
      </c>
      <c r="J143" s="485">
        <f t="shared" si="3"/>
        <v>0</v>
      </c>
    </row>
    <row r="144" spans="1:12" ht="13.5" customHeight="1" x14ac:dyDescent="0.2">
      <c r="A144" s="447">
        <v>6</v>
      </c>
      <c r="B144" s="572" t="s">
        <v>624</v>
      </c>
      <c r="C144" s="573"/>
      <c r="D144" s="574"/>
      <c r="E144" s="485"/>
      <c r="F144" s="485">
        <v>300</v>
      </c>
      <c r="G144" s="485">
        <f t="shared" si="2"/>
        <v>-300</v>
      </c>
      <c r="H144" s="484"/>
      <c r="I144" s="484">
        <v>250</v>
      </c>
      <c r="J144" s="485">
        <f t="shared" si="3"/>
        <v>-250</v>
      </c>
    </row>
    <row r="145" spans="1:12" x14ac:dyDescent="0.2">
      <c r="A145" s="447">
        <v>7</v>
      </c>
      <c r="B145" s="539" t="s">
        <v>253</v>
      </c>
      <c r="C145" s="539"/>
      <c r="D145" s="539"/>
      <c r="E145" s="484">
        <v>0</v>
      </c>
      <c r="F145" s="484">
        <v>0</v>
      </c>
      <c r="G145" s="485">
        <f t="shared" si="2"/>
        <v>0</v>
      </c>
      <c r="H145" s="484">
        <v>0</v>
      </c>
      <c r="I145" s="484">
        <v>0</v>
      </c>
      <c r="J145" s="485">
        <f t="shared" si="3"/>
        <v>0</v>
      </c>
    </row>
    <row r="146" spans="1:12" ht="15" customHeight="1" x14ac:dyDescent="0.2">
      <c r="A146" s="447">
        <v>8</v>
      </c>
      <c r="B146" s="539" t="s">
        <v>254</v>
      </c>
      <c r="C146" s="539"/>
      <c r="D146" s="539"/>
      <c r="E146" s="484">
        <v>0</v>
      </c>
      <c r="F146" s="484">
        <v>0</v>
      </c>
      <c r="G146" s="485">
        <f t="shared" si="2"/>
        <v>0</v>
      </c>
      <c r="H146" s="484"/>
      <c r="I146" s="484">
        <v>69</v>
      </c>
      <c r="J146" s="485">
        <f t="shared" si="3"/>
        <v>-69</v>
      </c>
    </row>
    <row r="147" spans="1:12" ht="15" customHeight="1" x14ac:dyDescent="0.2">
      <c r="A147" s="447">
        <v>9</v>
      </c>
      <c r="B147" s="539" t="s">
        <v>255</v>
      </c>
      <c r="C147" s="539"/>
      <c r="D147" s="539"/>
      <c r="E147" s="484"/>
      <c r="F147" s="484">
        <v>11</v>
      </c>
      <c r="G147" s="485">
        <f t="shared" si="2"/>
        <v>-11</v>
      </c>
      <c r="H147" s="484"/>
      <c r="I147" s="484">
        <v>111</v>
      </c>
      <c r="J147" s="485">
        <f t="shared" si="3"/>
        <v>-111</v>
      </c>
    </row>
    <row r="148" spans="1:12" ht="33" customHeight="1" x14ac:dyDescent="0.2">
      <c r="A148" s="447">
        <v>10</v>
      </c>
      <c r="B148" s="539" t="s">
        <v>621</v>
      </c>
      <c r="C148" s="539"/>
      <c r="D148" s="539"/>
      <c r="E148" s="484"/>
      <c r="F148" s="487">
        <v>0</v>
      </c>
      <c r="G148" s="485">
        <f t="shared" si="2"/>
        <v>0</v>
      </c>
      <c r="H148" s="484"/>
      <c r="I148" s="484">
        <v>0</v>
      </c>
      <c r="J148" s="485">
        <f t="shared" si="3"/>
        <v>0</v>
      </c>
    </row>
    <row r="149" spans="1:12" ht="12.75" hidden="1" customHeight="1" x14ac:dyDescent="0.2">
      <c r="A149" s="171"/>
      <c r="B149" s="548"/>
      <c r="C149" s="548"/>
      <c r="D149" s="548"/>
      <c r="E149" s="484"/>
      <c r="F149" s="484"/>
      <c r="G149" s="485">
        <f t="shared" si="2"/>
        <v>0</v>
      </c>
      <c r="H149" s="484"/>
      <c r="I149" s="484"/>
      <c r="J149" s="484"/>
    </row>
    <row r="150" spans="1:12" ht="12.75" customHeight="1" x14ac:dyDescent="0.2">
      <c r="A150" s="172"/>
      <c r="B150" s="571" t="s">
        <v>223</v>
      </c>
      <c r="C150" s="571"/>
      <c r="D150" s="571"/>
      <c r="E150" s="486">
        <f>SUM(E139:E149)</f>
        <v>26945</v>
      </c>
      <c r="F150" s="486">
        <f>SUM(F140:F149)</f>
        <v>311</v>
      </c>
      <c r="G150" s="486">
        <f>SUM(G139:G149)</f>
        <v>26634</v>
      </c>
      <c r="H150" s="486">
        <f>SUM(H139:H149)</f>
        <v>55965</v>
      </c>
      <c r="I150" s="486">
        <f>SUM(I139:I149)</f>
        <v>430</v>
      </c>
      <c r="J150" s="486">
        <f>SUM(J139:J149)</f>
        <v>55535</v>
      </c>
    </row>
    <row r="151" spans="1:12" x14ac:dyDescent="0.2">
      <c r="A151" s="173"/>
      <c r="B151" s="174"/>
      <c r="C151" s="174"/>
      <c r="D151" s="174"/>
      <c r="E151" s="175"/>
      <c r="F151" s="175"/>
      <c r="G151" s="176"/>
      <c r="H151" s="175"/>
      <c r="I151" s="175"/>
      <c r="J151" s="175"/>
    </row>
    <row r="152" spans="1:12" ht="21" customHeight="1" x14ac:dyDescent="0.2">
      <c r="A152" s="173"/>
      <c r="B152" s="177" t="s">
        <v>256</v>
      </c>
      <c r="C152" s="575" t="s">
        <v>257</v>
      </c>
      <c r="D152" s="575"/>
      <c r="E152" s="178">
        <f>G139+G140+G141+G142</f>
        <v>26945</v>
      </c>
      <c r="F152" s="175"/>
      <c r="G152" s="176"/>
      <c r="H152" s="178">
        <f>H139+H140+H141+H142</f>
        <v>55965</v>
      </c>
      <c r="J152" s="175"/>
      <c r="K152" s="119">
        <f>E152-'P&amp;Z'!G14</f>
        <v>-300</v>
      </c>
      <c r="L152" s="119">
        <f>H152-'P&amp;Z'!H14</f>
        <v>0</v>
      </c>
    </row>
    <row r="153" spans="1:12" ht="22.5" customHeight="1" x14ac:dyDescent="0.2">
      <c r="A153" s="173"/>
      <c r="B153" s="177" t="s">
        <v>256</v>
      </c>
      <c r="C153" s="575" t="s">
        <v>258</v>
      </c>
      <c r="D153" s="575"/>
      <c r="E153" s="175"/>
      <c r="F153" s="178">
        <f>G144+G146+G147</f>
        <v>-311</v>
      </c>
      <c r="G153" s="176"/>
      <c r="H153" s="175"/>
      <c r="I153" s="178">
        <f>J145+J146+J147+J148+J143+J144</f>
        <v>-430</v>
      </c>
      <c r="J153" s="175"/>
      <c r="K153" s="119">
        <f>F153-'P&amp;Z'!G15</f>
        <v>0</v>
      </c>
      <c r="L153" s="119">
        <f>I153-'P&amp;Z'!H15</f>
        <v>0</v>
      </c>
    </row>
    <row r="154" spans="1:12" s="184" customFormat="1" ht="4.5" customHeight="1" x14ac:dyDescent="0.2">
      <c r="A154" s="179"/>
      <c r="B154" s="180"/>
      <c r="C154" s="180"/>
      <c r="D154" s="180"/>
      <c r="E154" s="181"/>
      <c r="F154" s="181"/>
      <c r="G154" s="182"/>
      <c r="H154" s="181"/>
      <c r="I154" s="181"/>
      <c r="J154" s="181"/>
      <c r="K154" s="183"/>
      <c r="L154" s="183"/>
    </row>
    <row r="155" spans="1:12" hidden="1" x14ac:dyDescent="0.2">
      <c r="B155" s="169" t="s">
        <v>166</v>
      </c>
    </row>
    <row r="156" spans="1:12" hidden="1" x14ac:dyDescent="0.2">
      <c r="B156" s="148" t="s">
        <v>259</v>
      </c>
      <c r="C156" s="113"/>
      <c r="D156" s="113"/>
      <c r="E156" s="113"/>
      <c r="F156" s="113"/>
      <c r="G156" s="113"/>
      <c r="H156" s="113"/>
      <c r="I156" s="113"/>
      <c r="J156" s="113"/>
    </row>
    <row r="157" spans="1:12" hidden="1" x14ac:dyDescent="0.2"/>
    <row r="158" spans="1:12" ht="12.75" hidden="1" customHeight="1" x14ac:dyDescent="0.2">
      <c r="A158" s="569" t="s">
        <v>260</v>
      </c>
      <c r="B158" s="569"/>
      <c r="C158" s="569"/>
      <c r="D158" s="569"/>
      <c r="E158" s="185" t="s">
        <v>261</v>
      </c>
      <c r="F158" s="124" t="s">
        <v>262</v>
      </c>
      <c r="G158" s="124" t="s">
        <v>263</v>
      </c>
      <c r="H158" s="186" t="s">
        <v>264</v>
      </c>
      <c r="I158" s="186" t="s">
        <v>265</v>
      </c>
      <c r="K158" s="119" t="s">
        <v>266</v>
      </c>
    </row>
    <row r="159" spans="1:12" hidden="1" x14ac:dyDescent="0.2">
      <c r="A159" s="576"/>
      <c r="B159" s="576"/>
      <c r="C159" s="576"/>
      <c r="D159" s="576"/>
      <c r="E159" s="187"/>
      <c r="F159" s="187"/>
      <c r="G159" s="188"/>
      <c r="H159" s="127"/>
      <c r="I159" s="127"/>
    </row>
    <row r="160" spans="1:12" ht="12.75" hidden="1" customHeight="1" x14ac:dyDescent="0.2">
      <c r="A160" s="577"/>
      <c r="B160" s="577"/>
      <c r="C160" s="577"/>
      <c r="D160" s="577"/>
      <c r="E160" s="187"/>
      <c r="F160" s="187"/>
      <c r="G160" s="188"/>
      <c r="H160" s="127"/>
      <c r="I160" s="127"/>
    </row>
    <row r="161" spans="1:11" ht="12.75" hidden="1" customHeight="1" x14ac:dyDescent="0.2">
      <c r="A161" s="577"/>
      <c r="B161" s="577"/>
      <c r="C161" s="577"/>
      <c r="D161" s="577"/>
      <c r="E161" s="187"/>
      <c r="F161" s="187"/>
      <c r="G161" s="188"/>
      <c r="H161" s="127"/>
      <c r="I161" s="127"/>
    </row>
    <row r="162" spans="1:11" ht="12.75" hidden="1" customHeight="1" x14ac:dyDescent="0.2">
      <c r="A162" s="577"/>
      <c r="B162" s="577"/>
      <c r="C162" s="577"/>
      <c r="D162" s="577"/>
      <c r="E162" s="187"/>
      <c r="F162" s="187"/>
      <c r="G162" s="188"/>
      <c r="H162" s="127"/>
      <c r="I162" s="127"/>
    </row>
    <row r="163" spans="1:11" hidden="1" x14ac:dyDescent="0.2">
      <c r="A163" s="189"/>
      <c r="B163" s="189"/>
      <c r="C163" s="189"/>
      <c r="D163" s="189"/>
      <c r="E163" s="190"/>
      <c r="F163" s="190"/>
      <c r="G163" s="190"/>
      <c r="H163" s="118"/>
      <c r="I163" s="118"/>
    </row>
    <row r="164" spans="1:11" hidden="1" x14ac:dyDescent="0.2">
      <c r="A164" s="189"/>
      <c r="B164" s="189"/>
      <c r="C164" s="189"/>
      <c r="D164" s="189"/>
      <c r="E164" s="190"/>
      <c r="F164" s="190"/>
      <c r="G164" s="190"/>
      <c r="H164" s="118"/>
      <c r="I164" s="118"/>
    </row>
    <row r="165" spans="1:11" hidden="1" x14ac:dyDescent="0.2">
      <c r="B165" s="169" t="s">
        <v>166</v>
      </c>
      <c r="C165" s="116"/>
    </row>
    <row r="166" spans="1:11" hidden="1" x14ac:dyDescent="0.2">
      <c r="A166" s="169"/>
      <c r="B166" s="113" t="s">
        <v>267</v>
      </c>
      <c r="C166" s="116"/>
    </row>
    <row r="167" spans="1:11" ht="27.95" hidden="1" customHeight="1" x14ac:dyDescent="0.2">
      <c r="A167" s="567" t="s">
        <v>268</v>
      </c>
      <c r="B167" s="567"/>
      <c r="C167" s="567"/>
      <c r="D167" s="567"/>
      <c r="E167" s="567"/>
      <c r="F167" s="567"/>
      <c r="G167" s="567"/>
      <c r="H167" s="567"/>
      <c r="I167" s="567"/>
      <c r="J167" s="567"/>
    </row>
    <row r="168" spans="1:11" ht="26.1" hidden="1" customHeight="1" x14ac:dyDescent="0.2">
      <c r="A168" s="578" t="s">
        <v>269</v>
      </c>
      <c r="B168" s="578"/>
      <c r="C168" s="578"/>
      <c r="D168" s="578"/>
      <c r="E168" s="548"/>
      <c r="F168" s="548"/>
      <c r="G168" s="548"/>
      <c r="H168" s="548"/>
      <c r="I168" s="548"/>
      <c r="J168" s="548"/>
    </row>
    <row r="169" spans="1:11" ht="21.95" hidden="1" customHeight="1" x14ac:dyDescent="0.2">
      <c r="A169" s="578" t="s">
        <v>270</v>
      </c>
      <c r="B169" s="578"/>
      <c r="C169" s="578"/>
      <c r="D169" s="578"/>
      <c r="E169" s="548"/>
      <c r="F169" s="548"/>
      <c r="G169" s="548"/>
      <c r="H169" s="548"/>
      <c r="I169" s="548"/>
      <c r="J169" s="548"/>
    </row>
    <row r="170" spans="1:11" ht="21.95" hidden="1" customHeight="1" x14ac:dyDescent="0.2">
      <c r="A170" s="167"/>
      <c r="B170" s="167"/>
      <c r="C170" s="167"/>
      <c r="D170" s="167"/>
      <c r="E170" s="141"/>
      <c r="F170" s="141"/>
      <c r="G170" s="141"/>
      <c r="H170" s="141"/>
      <c r="I170" s="141"/>
      <c r="J170" s="141"/>
    </row>
    <row r="171" spans="1:11" hidden="1" x14ac:dyDescent="0.2">
      <c r="B171" s="169" t="s">
        <v>166</v>
      </c>
      <c r="C171" s="190"/>
      <c r="D171" s="190"/>
    </row>
    <row r="172" spans="1:11" ht="26.45" hidden="1" customHeight="1" x14ac:dyDescent="0.2">
      <c r="A172" s="579" t="s">
        <v>271</v>
      </c>
      <c r="B172" s="579"/>
      <c r="C172" s="579"/>
      <c r="D172" s="579"/>
      <c r="E172" s="579"/>
      <c r="F172" s="579"/>
      <c r="G172" s="579"/>
      <c r="H172" s="579"/>
      <c r="I172" s="579"/>
      <c r="J172" s="579"/>
      <c r="K172" s="119" t="s">
        <v>272</v>
      </c>
    </row>
    <row r="173" spans="1:11" ht="29.45" hidden="1" customHeight="1" x14ac:dyDescent="0.2">
      <c r="A173" s="569" t="s">
        <v>273</v>
      </c>
      <c r="B173" s="569"/>
      <c r="C173" s="569"/>
      <c r="D173" s="580" t="s">
        <v>274</v>
      </c>
      <c r="E173" s="569" t="s">
        <v>275</v>
      </c>
      <c r="F173" s="569"/>
      <c r="G173" s="569" t="s">
        <v>276</v>
      </c>
      <c r="H173" s="569" t="s">
        <v>277</v>
      </c>
      <c r="I173" s="569" t="s">
        <v>278</v>
      </c>
      <c r="J173" s="569" t="s">
        <v>279</v>
      </c>
    </row>
    <row r="174" spans="1:11" ht="63.95" hidden="1" customHeight="1" x14ac:dyDescent="0.2">
      <c r="A174" s="569"/>
      <c r="B174" s="569"/>
      <c r="C174" s="569"/>
      <c r="D174" s="580"/>
      <c r="E174" s="192" t="s">
        <v>280</v>
      </c>
      <c r="F174" s="192" t="s">
        <v>281</v>
      </c>
      <c r="G174" s="569"/>
      <c r="H174" s="569"/>
      <c r="I174" s="569"/>
      <c r="J174" s="569"/>
    </row>
    <row r="175" spans="1:11" ht="12.75" hidden="1" customHeight="1" x14ac:dyDescent="0.2">
      <c r="A175" s="578" t="s">
        <v>282</v>
      </c>
      <c r="B175" s="578"/>
      <c r="C175" s="578"/>
      <c r="D175" s="187"/>
      <c r="E175" s="187"/>
      <c r="F175" s="127"/>
      <c r="G175" s="193">
        <f>E175+F175</f>
        <v>0</v>
      </c>
      <c r="H175" s="127"/>
      <c r="I175" s="128">
        <f>D175+H175</f>
        <v>0</v>
      </c>
      <c r="J175" s="128">
        <f>E175-D175-G175</f>
        <v>0</v>
      </c>
    </row>
    <row r="176" spans="1:11" ht="12.75" hidden="1" customHeight="1" x14ac:dyDescent="0.2">
      <c r="A176" s="578" t="s">
        <v>283</v>
      </c>
      <c r="B176" s="578"/>
      <c r="C176" s="578"/>
      <c r="D176" s="187"/>
      <c r="E176" s="187"/>
      <c r="F176" s="127"/>
      <c r="G176" s="193">
        <f>E176+F176</f>
        <v>0</v>
      </c>
      <c r="H176" s="127"/>
      <c r="I176" s="128">
        <f>D176+H176</f>
        <v>0</v>
      </c>
      <c r="J176" s="128">
        <f>E176-D176-G176</f>
        <v>0</v>
      </c>
    </row>
    <row r="177" spans="1:12" ht="12.75" hidden="1" customHeight="1" x14ac:dyDescent="0.2">
      <c r="A177" s="578" t="s">
        <v>284</v>
      </c>
      <c r="B177" s="578"/>
      <c r="C177" s="578"/>
      <c r="D177" s="187"/>
      <c r="E177" s="187"/>
      <c r="F177" s="127"/>
      <c r="G177" s="193">
        <f>E177+F177</f>
        <v>0</v>
      </c>
      <c r="H177" s="127"/>
      <c r="I177" s="128">
        <f>D177+H177</f>
        <v>0</v>
      </c>
      <c r="J177" s="128">
        <f>E177-D177-G177</f>
        <v>0</v>
      </c>
    </row>
    <row r="178" spans="1:12" ht="12.75" hidden="1" customHeight="1" x14ac:dyDescent="0.2">
      <c r="A178" s="578"/>
      <c r="B178" s="578"/>
      <c r="C178" s="578"/>
      <c r="D178" s="187"/>
      <c r="E178" s="187"/>
      <c r="F178" s="127"/>
      <c r="G178" s="193">
        <f>E178+F178</f>
        <v>0</v>
      </c>
      <c r="H178" s="127"/>
      <c r="I178" s="128">
        <f>D178+H178</f>
        <v>0</v>
      </c>
      <c r="J178" s="128">
        <f>E178-D178-G178</f>
        <v>0</v>
      </c>
    </row>
    <row r="179" spans="1:12" ht="12.75" hidden="1" customHeight="1" x14ac:dyDescent="0.2">
      <c r="A179" s="581" t="s">
        <v>256</v>
      </c>
      <c r="B179" s="581"/>
      <c r="C179" s="581"/>
      <c r="D179" s="124">
        <f>SUM(D175:D178)</f>
        <v>0</v>
      </c>
      <c r="E179" s="124">
        <f>SUM(E175:E178)</f>
        <v>0</v>
      </c>
      <c r="F179" s="124">
        <f>SUM(F175:F178)</f>
        <v>0</v>
      </c>
      <c r="G179" s="124">
        <f>SUM(G175:G178)</f>
        <v>0</v>
      </c>
      <c r="H179" s="124">
        <f>SUM(H175:H178)</f>
        <v>0</v>
      </c>
      <c r="I179" s="194">
        <f>D179+H179</f>
        <v>0</v>
      </c>
      <c r="J179" s="124">
        <f>SUM(J175:J178)</f>
        <v>0</v>
      </c>
    </row>
    <row r="180" spans="1:12" hidden="1" x14ac:dyDescent="0.2"/>
    <row r="181" spans="1:12" hidden="1" x14ac:dyDescent="0.2">
      <c r="A181" s="195" t="s">
        <v>285</v>
      </c>
      <c r="B181" s="113"/>
      <c r="C181" s="113"/>
      <c r="D181" s="113"/>
      <c r="E181" s="113"/>
      <c r="F181" s="113"/>
      <c r="G181" s="113"/>
      <c r="H181" s="113"/>
      <c r="I181" s="113"/>
      <c r="J181" s="113"/>
    </row>
    <row r="182" spans="1:12" hidden="1" x14ac:dyDescent="0.2">
      <c r="A182" s="113" t="s">
        <v>286</v>
      </c>
      <c r="B182" s="113"/>
      <c r="C182" s="113"/>
      <c r="D182" s="113"/>
      <c r="E182" s="113"/>
      <c r="F182" s="113"/>
      <c r="G182" s="113"/>
      <c r="H182" s="113"/>
      <c r="I182" s="113"/>
      <c r="J182" s="113"/>
    </row>
    <row r="183" spans="1:12" hidden="1" x14ac:dyDescent="0.2">
      <c r="A183" s="113"/>
      <c r="B183" s="113"/>
      <c r="C183" s="113"/>
      <c r="D183" s="113"/>
      <c r="E183" s="113"/>
      <c r="F183" s="113"/>
      <c r="G183" s="113"/>
      <c r="H183" s="113"/>
      <c r="I183" s="113"/>
      <c r="J183" s="113"/>
    </row>
    <row r="184" spans="1:12" s="196" customFormat="1" ht="15.75" hidden="1" x14ac:dyDescent="0.25">
      <c r="B184" s="197" t="s">
        <v>287</v>
      </c>
      <c r="C184" s="198"/>
      <c r="D184" s="198"/>
      <c r="E184" s="198"/>
      <c r="F184" s="198"/>
      <c r="G184" s="198"/>
      <c r="H184" s="199"/>
      <c r="I184" s="199"/>
      <c r="J184" s="199"/>
      <c r="K184" s="200" t="s">
        <v>288</v>
      </c>
      <c r="L184" s="201"/>
    </row>
    <row r="185" spans="1:12" s="9" customFormat="1" ht="14.25" hidden="1" x14ac:dyDescent="0.2">
      <c r="B185" s="202" t="s">
        <v>166</v>
      </c>
      <c r="K185" s="203"/>
      <c r="L185" s="203"/>
    </row>
    <row r="186" spans="1:12" hidden="1" x14ac:dyDescent="0.2">
      <c r="B186" s="204"/>
    </row>
    <row r="187" spans="1:12" hidden="1" x14ac:dyDescent="0.2">
      <c r="B187" s="110" t="s">
        <v>289</v>
      </c>
      <c r="C187" s="113"/>
      <c r="D187" s="113"/>
      <c r="E187" s="113"/>
      <c r="F187" s="113"/>
      <c r="G187" s="113"/>
      <c r="H187" s="113"/>
      <c r="I187" s="113"/>
      <c r="J187" s="113"/>
      <c r="K187" s="134"/>
    </row>
    <row r="188" spans="1:12" ht="30" hidden="1" customHeight="1" x14ac:dyDescent="0.2">
      <c r="B188" s="582" t="s">
        <v>290</v>
      </c>
      <c r="C188" s="582"/>
      <c r="D188" s="582"/>
      <c r="E188" s="582"/>
      <c r="F188" s="582"/>
      <c r="G188" s="582"/>
      <c r="H188" s="582"/>
      <c r="I188" s="582"/>
      <c r="J188" s="582"/>
    </row>
    <row r="189" spans="1:12" ht="129" hidden="1" customHeight="1" x14ac:dyDescent="0.2">
      <c r="B189" s="583" t="s">
        <v>291</v>
      </c>
      <c r="C189" s="583"/>
      <c r="D189" s="583"/>
      <c r="E189" s="205" t="s">
        <v>292</v>
      </c>
      <c r="F189" s="205" t="s">
        <v>293</v>
      </c>
      <c r="G189" s="205" t="s">
        <v>294</v>
      </c>
      <c r="H189" s="205" t="s">
        <v>295</v>
      </c>
      <c r="I189" s="205" t="s">
        <v>296</v>
      </c>
      <c r="J189" s="118"/>
    </row>
    <row r="190" spans="1:12" ht="12.75" hidden="1" customHeight="1" x14ac:dyDescent="0.2">
      <c r="B190" s="577"/>
      <c r="C190" s="577"/>
      <c r="D190" s="577"/>
      <c r="F190" s="188"/>
      <c r="G190" s="206"/>
      <c r="H190" s="188"/>
      <c r="I190" s="206"/>
    </row>
    <row r="191" spans="1:12" ht="12.75" hidden="1" customHeight="1" x14ac:dyDescent="0.2">
      <c r="B191" s="577"/>
      <c r="C191" s="577"/>
      <c r="D191" s="577"/>
      <c r="E191" s="206"/>
      <c r="F191" s="188"/>
      <c r="G191" s="206"/>
      <c r="H191" s="188"/>
      <c r="I191" s="206"/>
    </row>
    <row r="192" spans="1:12" ht="12.75" hidden="1" customHeight="1" x14ac:dyDescent="0.2">
      <c r="B192" s="577"/>
      <c r="C192" s="577"/>
      <c r="D192" s="577"/>
      <c r="E192" s="206"/>
      <c r="F192" s="188"/>
      <c r="G192" s="206"/>
      <c r="H192" s="188"/>
      <c r="I192" s="206"/>
    </row>
    <row r="193" spans="1:12" hidden="1" x14ac:dyDescent="0.2">
      <c r="A193" s="113"/>
      <c r="B193" s="113"/>
      <c r="C193" s="113"/>
      <c r="D193" s="113"/>
      <c r="E193" s="113"/>
      <c r="F193" s="113"/>
      <c r="G193" s="113"/>
      <c r="H193" s="113"/>
      <c r="I193" s="113"/>
      <c r="J193" s="113"/>
    </row>
    <row r="194" spans="1:12" hidden="1" x14ac:dyDescent="0.2"/>
    <row r="195" spans="1:12" hidden="1" x14ac:dyDescent="0.2">
      <c r="B195" s="169" t="s">
        <v>166</v>
      </c>
    </row>
    <row r="196" spans="1:12" hidden="1" x14ac:dyDescent="0.2">
      <c r="B196" s="169" t="s">
        <v>297</v>
      </c>
      <c r="C196" s="169"/>
      <c r="D196" s="169"/>
      <c r="E196" s="169"/>
      <c r="F196" s="169"/>
      <c r="G196" s="169"/>
      <c r="H196" s="169"/>
      <c r="I196" s="169"/>
    </row>
    <row r="197" spans="1:12" ht="26.45" hidden="1" customHeight="1" x14ac:dyDescent="0.2">
      <c r="A197" s="570" t="s">
        <v>298</v>
      </c>
      <c r="B197" s="570"/>
      <c r="C197" s="570"/>
      <c r="D197" s="570"/>
      <c r="E197" s="570"/>
      <c r="F197" s="570"/>
      <c r="G197" s="570"/>
      <c r="H197" s="570"/>
      <c r="I197" s="570"/>
      <c r="J197" s="570"/>
    </row>
    <row r="198" spans="1:12" hidden="1" x14ac:dyDescent="0.2">
      <c r="B198" s="560"/>
      <c r="C198" s="560"/>
      <c r="D198" s="560"/>
      <c r="E198" s="560"/>
      <c r="F198" s="560"/>
      <c r="G198" s="165">
        <v>2016</v>
      </c>
      <c r="H198" s="165">
        <v>2015</v>
      </c>
      <c r="I198" s="169"/>
    </row>
    <row r="199" spans="1:12" hidden="1" x14ac:dyDescent="0.2">
      <c r="B199" s="560"/>
      <c r="C199" s="560"/>
      <c r="D199" s="560"/>
      <c r="E199" s="560"/>
      <c r="F199" s="560"/>
      <c r="G199" s="165" t="s">
        <v>2</v>
      </c>
      <c r="H199" s="165" t="s">
        <v>2</v>
      </c>
      <c r="I199" s="169"/>
    </row>
    <row r="200" spans="1:12" hidden="1" x14ac:dyDescent="0.2">
      <c r="B200" s="584" t="s">
        <v>299</v>
      </c>
      <c r="C200" s="584"/>
      <c r="D200" s="584"/>
      <c r="E200" s="584"/>
      <c r="F200" s="584"/>
      <c r="G200" s="127"/>
      <c r="H200" s="127"/>
      <c r="I200" s="169"/>
    </row>
    <row r="201" spans="1:12" hidden="1" x14ac:dyDescent="0.2">
      <c r="B201" s="584" t="s">
        <v>300</v>
      </c>
      <c r="C201" s="584"/>
      <c r="D201" s="584"/>
      <c r="E201" s="584"/>
      <c r="F201" s="584"/>
      <c r="G201" s="145"/>
      <c r="H201" s="145"/>
      <c r="I201" s="169"/>
    </row>
    <row r="202" spans="1:12" hidden="1" x14ac:dyDescent="0.2">
      <c r="B202" s="584" t="s">
        <v>301</v>
      </c>
      <c r="C202" s="584"/>
      <c r="D202" s="584"/>
      <c r="E202" s="584"/>
      <c r="F202" s="584"/>
      <c r="G202" s="127"/>
      <c r="H202" s="127"/>
      <c r="I202" s="169"/>
    </row>
    <row r="203" spans="1:12" hidden="1" x14ac:dyDescent="0.2">
      <c r="B203" s="585" t="s">
        <v>223</v>
      </c>
      <c r="C203" s="585"/>
      <c r="D203" s="585"/>
      <c r="E203" s="585"/>
      <c r="F203" s="585"/>
      <c r="G203" s="166">
        <f>SUM(G200:G202)</f>
        <v>0</v>
      </c>
      <c r="H203" s="166">
        <f>SUM(H200:H202)</f>
        <v>0</v>
      </c>
      <c r="I203" s="169"/>
      <c r="K203" s="119">
        <f>G203-'P&amp;Z'!G16</f>
        <v>0</v>
      </c>
      <c r="L203" s="119">
        <f>H203-'P&amp;Z'!H16</f>
        <v>0</v>
      </c>
    </row>
    <row r="204" spans="1:12" hidden="1" x14ac:dyDescent="0.2"/>
    <row r="205" spans="1:12" hidden="1" x14ac:dyDescent="0.2">
      <c r="B205" s="169" t="s">
        <v>166</v>
      </c>
    </row>
    <row r="206" spans="1:12" ht="13.5" hidden="1" customHeight="1" x14ac:dyDescent="0.2">
      <c r="B206" s="586" t="s">
        <v>302</v>
      </c>
      <c r="C206" s="586"/>
      <c r="D206" s="586"/>
      <c r="E206" s="586"/>
      <c r="F206" s="586"/>
      <c r="G206" s="586"/>
      <c r="H206" s="586"/>
      <c r="I206" s="586"/>
      <c r="J206" s="586"/>
      <c r="K206" s="207"/>
    </row>
    <row r="207" spans="1:12" hidden="1" x14ac:dyDescent="0.2">
      <c r="A207" s="208"/>
    </row>
    <row r="208" spans="1:12" hidden="1" x14ac:dyDescent="0.2">
      <c r="A208" s="209"/>
      <c r="B208" s="587"/>
      <c r="C208" s="587"/>
      <c r="D208" s="587"/>
      <c r="E208" s="587"/>
      <c r="F208" s="587"/>
      <c r="G208" s="165">
        <v>2016</v>
      </c>
      <c r="H208" s="165">
        <v>2015</v>
      </c>
    </row>
    <row r="209" spans="1:12" hidden="1" x14ac:dyDescent="0.2">
      <c r="A209" s="209"/>
      <c r="B209" s="587"/>
      <c r="C209" s="587"/>
      <c r="D209" s="587"/>
      <c r="E209" s="587"/>
      <c r="F209" s="587"/>
      <c r="G209" s="165" t="s">
        <v>2</v>
      </c>
      <c r="H209" s="165" t="s">
        <v>2</v>
      </c>
    </row>
    <row r="210" spans="1:12" ht="23.1" hidden="1" customHeight="1" x14ac:dyDescent="0.2">
      <c r="B210" s="584" t="s">
        <v>303</v>
      </c>
      <c r="C210" s="584"/>
      <c r="D210" s="584"/>
      <c r="E210" s="584"/>
      <c r="F210" s="584"/>
      <c r="G210" s="127"/>
      <c r="H210" s="127"/>
    </row>
    <row r="211" spans="1:12" ht="29.1" hidden="1" customHeight="1" x14ac:dyDescent="0.2">
      <c r="B211" s="588" t="s">
        <v>304</v>
      </c>
      <c r="C211" s="588"/>
      <c r="D211" s="588"/>
      <c r="E211" s="588"/>
      <c r="F211" s="588"/>
      <c r="G211" s="145"/>
      <c r="H211" s="145"/>
    </row>
    <row r="212" spans="1:12" hidden="1" x14ac:dyDescent="0.2">
      <c r="B212" s="585" t="s">
        <v>223</v>
      </c>
      <c r="C212" s="585"/>
      <c r="D212" s="585"/>
      <c r="E212" s="585"/>
      <c r="F212" s="585"/>
      <c r="G212" s="166">
        <f>SUM(G210:G211)</f>
        <v>0</v>
      </c>
      <c r="H212" s="166">
        <f>SUM(H210:H211)</f>
        <v>0</v>
      </c>
      <c r="K212" s="119">
        <f>G212-'P&amp;Z'!G20</f>
        <v>0</v>
      </c>
      <c r="L212" s="119">
        <f>H212-'P&amp;Z'!H20</f>
        <v>0</v>
      </c>
    </row>
    <row r="213" spans="1:12" hidden="1" x14ac:dyDescent="0.2"/>
    <row r="214" spans="1:12" hidden="1" x14ac:dyDescent="0.2">
      <c r="B214" s="169" t="s">
        <v>166</v>
      </c>
    </row>
    <row r="215" spans="1:12" ht="12.95" hidden="1" customHeight="1" x14ac:dyDescent="0.2">
      <c r="B215" s="586" t="s">
        <v>25</v>
      </c>
      <c r="C215" s="586"/>
      <c r="D215" s="586"/>
      <c r="E215" s="586"/>
      <c r="F215" s="586"/>
      <c r="G215" s="586"/>
      <c r="H215" s="586"/>
      <c r="I215" s="586"/>
      <c r="J215" s="586"/>
    </row>
    <row r="216" spans="1:12" hidden="1" x14ac:dyDescent="0.2"/>
    <row r="217" spans="1:12" hidden="1" x14ac:dyDescent="0.2">
      <c r="B217" s="560"/>
      <c r="C217" s="560"/>
      <c r="D217" s="560"/>
      <c r="E217" s="560"/>
      <c r="F217" s="560"/>
      <c r="G217" s="165">
        <v>2016</v>
      </c>
      <c r="H217" s="165">
        <v>2015</v>
      </c>
    </row>
    <row r="218" spans="1:12" hidden="1" x14ac:dyDescent="0.2">
      <c r="B218" s="560"/>
      <c r="C218" s="560"/>
      <c r="D218" s="560"/>
      <c r="E218" s="560"/>
      <c r="F218" s="560"/>
      <c r="G218" s="165" t="s">
        <v>2</v>
      </c>
      <c r="H218" s="165" t="s">
        <v>2</v>
      </c>
    </row>
    <row r="219" spans="1:12" ht="27" hidden="1" customHeight="1" x14ac:dyDescent="0.2">
      <c r="B219" s="584" t="s">
        <v>303</v>
      </c>
      <c r="C219" s="584"/>
      <c r="D219" s="584"/>
      <c r="E219" s="584"/>
      <c r="F219" s="584"/>
      <c r="G219" s="127"/>
      <c r="H219" s="127"/>
    </row>
    <row r="220" spans="1:12" ht="12.75" hidden="1" customHeight="1" x14ac:dyDescent="0.2">
      <c r="B220" s="588" t="s">
        <v>305</v>
      </c>
      <c r="C220" s="588"/>
      <c r="D220" s="588"/>
      <c r="E220" s="588"/>
      <c r="F220" s="588"/>
      <c r="G220" s="145"/>
      <c r="H220" s="145"/>
    </row>
    <row r="221" spans="1:12" hidden="1" x14ac:dyDescent="0.2">
      <c r="B221" s="584" t="s">
        <v>223</v>
      </c>
      <c r="C221" s="584"/>
      <c r="D221" s="584"/>
      <c r="E221" s="584"/>
      <c r="F221" s="584"/>
      <c r="G221" s="166">
        <f>SUM(G219:G220)</f>
        <v>0</v>
      </c>
      <c r="H221" s="166">
        <f>SUM(H219:H220)</f>
        <v>0</v>
      </c>
      <c r="K221" s="119">
        <f>G221-'P&amp;Z'!G23</f>
        <v>0</v>
      </c>
      <c r="L221" s="119">
        <f>'P&amp;Z'!H23-H221</f>
        <v>0</v>
      </c>
    </row>
    <row r="222" spans="1:12" hidden="1" x14ac:dyDescent="0.2"/>
    <row r="223" spans="1:12" hidden="1" x14ac:dyDescent="0.2">
      <c r="B223" s="169" t="s">
        <v>166</v>
      </c>
    </row>
    <row r="224" spans="1:12" ht="12.95" hidden="1" customHeight="1" x14ac:dyDescent="0.2">
      <c r="B224" s="586" t="s">
        <v>306</v>
      </c>
      <c r="C224" s="586"/>
      <c r="D224" s="586"/>
      <c r="E224" s="586"/>
      <c r="F224" s="586"/>
      <c r="G224" s="586"/>
      <c r="H224" s="586"/>
      <c r="I224" s="586"/>
      <c r="J224" s="586"/>
    </row>
    <row r="225" spans="2:12" hidden="1" x14ac:dyDescent="0.2"/>
    <row r="226" spans="2:12" hidden="1" x14ac:dyDescent="0.2">
      <c r="B226" s="560"/>
      <c r="C226" s="560"/>
      <c r="D226" s="560"/>
      <c r="E226" s="560"/>
      <c r="F226" s="560"/>
      <c r="G226" s="165">
        <v>2016</v>
      </c>
      <c r="H226" s="165">
        <v>2015</v>
      </c>
    </row>
    <row r="227" spans="2:12" hidden="1" x14ac:dyDescent="0.2">
      <c r="B227" s="560"/>
      <c r="C227" s="560"/>
      <c r="D227" s="560"/>
      <c r="E227" s="560"/>
      <c r="F227" s="560"/>
      <c r="G227" s="165" t="s">
        <v>2</v>
      </c>
      <c r="H227" s="165" t="s">
        <v>2</v>
      </c>
    </row>
    <row r="228" spans="2:12" hidden="1" x14ac:dyDescent="0.2">
      <c r="B228" s="584" t="s">
        <v>307</v>
      </c>
      <c r="C228" s="584"/>
      <c r="D228" s="584"/>
      <c r="E228" s="584"/>
      <c r="F228" s="584"/>
      <c r="G228" s="127"/>
      <c r="H228" s="127"/>
    </row>
    <row r="229" spans="2:12" ht="12.75" hidden="1" customHeight="1" x14ac:dyDescent="0.2">
      <c r="B229" s="588" t="s">
        <v>308</v>
      </c>
      <c r="C229" s="588"/>
      <c r="D229" s="588"/>
      <c r="E229" s="588"/>
      <c r="F229" s="588"/>
      <c r="G229" s="145"/>
      <c r="H229" s="145"/>
    </row>
    <row r="230" spans="2:12" hidden="1" x14ac:dyDescent="0.2">
      <c r="B230" s="584" t="s">
        <v>223</v>
      </c>
      <c r="C230" s="584"/>
      <c r="D230" s="584"/>
      <c r="E230" s="584"/>
      <c r="F230" s="584"/>
      <c r="G230" s="166">
        <f>SUM(G228:G229)</f>
        <v>0</v>
      </c>
      <c r="H230" s="166">
        <f>SUM(H228:H229)</f>
        <v>0</v>
      </c>
      <c r="K230" s="119">
        <f>G230-'P&amp;Z'!G29</f>
        <v>0</v>
      </c>
      <c r="L230" s="119">
        <f>H230-'P&amp;Z'!H29</f>
        <v>0</v>
      </c>
    </row>
    <row r="231" spans="2:12" hidden="1" x14ac:dyDescent="0.2"/>
    <row r="232" spans="2:12" hidden="1" x14ac:dyDescent="0.2">
      <c r="B232" s="169" t="s">
        <v>166</v>
      </c>
    </row>
    <row r="233" spans="2:12" ht="12.95" hidden="1" customHeight="1" x14ac:dyDescent="0.2">
      <c r="B233" s="586" t="s">
        <v>309</v>
      </c>
      <c r="C233" s="586"/>
      <c r="D233" s="586"/>
      <c r="E233" s="586"/>
      <c r="F233" s="586"/>
      <c r="G233" s="586"/>
      <c r="H233" s="586"/>
      <c r="I233" s="586"/>
      <c r="J233" s="586"/>
    </row>
    <row r="234" spans="2:12" hidden="1" x14ac:dyDescent="0.2">
      <c r="B234" s="587"/>
      <c r="C234" s="587"/>
      <c r="D234" s="587"/>
      <c r="E234" s="587"/>
      <c r="F234" s="587"/>
      <c r="G234" s="165">
        <v>2016</v>
      </c>
      <c r="H234" s="165">
        <v>2015</v>
      </c>
    </row>
    <row r="235" spans="2:12" hidden="1" x14ac:dyDescent="0.2">
      <c r="B235" s="587"/>
      <c r="C235" s="587"/>
      <c r="D235" s="587"/>
      <c r="E235" s="587"/>
      <c r="F235" s="587"/>
      <c r="G235" s="165" t="s">
        <v>2</v>
      </c>
      <c r="H235" s="165" t="s">
        <v>2</v>
      </c>
    </row>
    <row r="236" spans="2:12" hidden="1" x14ac:dyDescent="0.2">
      <c r="B236" s="589" t="s">
        <v>310</v>
      </c>
      <c r="C236" s="589"/>
      <c r="D236" s="589"/>
      <c r="E236" s="589"/>
      <c r="F236" s="589"/>
      <c r="G236" s="127"/>
      <c r="H236" s="127"/>
    </row>
    <row r="237" spans="2:12" hidden="1" x14ac:dyDescent="0.2">
      <c r="B237" s="584" t="s">
        <v>223</v>
      </c>
      <c r="C237" s="584"/>
      <c r="D237" s="584"/>
      <c r="E237" s="584"/>
      <c r="F237" s="584"/>
      <c r="G237" s="166">
        <f>SUM(G236:G236)</f>
        <v>0</v>
      </c>
      <c r="H237" s="166">
        <f>SUM(H236:H236)</f>
        <v>0</v>
      </c>
      <c r="K237" s="119">
        <f>G237-'P&amp;Z'!G33</f>
        <v>0</v>
      </c>
      <c r="L237" s="119">
        <f>H237-'P&amp;Z'!H33</f>
        <v>0</v>
      </c>
    </row>
    <row r="238" spans="2:12" hidden="1" x14ac:dyDescent="0.2"/>
    <row r="239" spans="2:12" hidden="1" x14ac:dyDescent="0.2">
      <c r="B239" s="169" t="s">
        <v>166</v>
      </c>
    </row>
    <row r="240" spans="2:12" ht="12.95" hidden="1" customHeight="1" x14ac:dyDescent="0.2">
      <c r="B240" s="586" t="s">
        <v>311</v>
      </c>
      <c r="C240" s="586"/>
      <c r="D240" s="586"/>
      <c r="E240" s="586"/>
      <c r="F240" s="586"/>
      <c r="G240" s="586"/>
      <c r="H240" s="586"/>
      <c r="I240" s="586"/>
      <c r="J240" s="586"/>
    </row>
    <row r="241" spans="1:12" hidden="1" x14ac:dyDescent="0.2">
      <c r="B241" s="587"/>
      <c r="C241" s="587"/>
      <c r="D241" s="587"/>
      <c r="E241" s="587"/>
      <c r="F241" s="587"/>
      <c r="G241" s="165">
        <v>2016</v>
      </c>
      <c r="H241" s="165">
        <v>2015</v>
      </c>
    </row>
    <row r="242" spans="1:12" hidden="1" x14ac:dyDescent="0.2">
      <c r="B242" s="587"/>
      <c r="C242" s="587"/>
      <c r="D242" s="587"/>
      <c r="E242" s="587"/>
      <c r="F242" s="587"/>
      <c r="G242" s="165" t="s">
        <v>2</v>
      </c>
      <c r="H242" s="165" t="s">
        <v>2</v>
      </c>
    </row>
    <row r="243" spans="1:12" hidden="1" x14ac:dyDescent="0.2">
      <c r="B243" s="589" t="s">
        <v>312</v>
      </c>
      <c r="C243" s="589"/>
      <c r="D243" s="589"/>
      <c r="E243" s="589"/>
      <c r="F243" s="589"/>
      <c r="G243" s="127"/>
      <c r="H243" s="127">
        <v>0</v>
      </c>
    </row>
    <row r="244" spans="1:12" hidden="1" x14ac:dyDescent="0.2">
      <c r="B244" s="584" t="s">
        <v>223</v>
      </c>
      <c r="C244" s="584"/>
      <c r="D244" s="584"/>
      <c r="E244" s="584"/>
      <c r="F244" s="584"/>
      <c r="G244" s="166">
        <f>SUM(G243:G243)</f>
        <v>0</v>
      </c>
      <c r="H244" s="166">
        <f>SUM(H243:H243)</f>
        <v>0</v>
      </c>
      <c r="K244" s="119">
        <f>G244-'P&amp;Z'!G36</f>
        <v>0</v>
      </c>
      <c r="L244" s="119">
        <f>H244-'P&amp;Z'!H36</f>
        <v>0</v>
      </c>
    </row>
    <row r="245" spans="1:12" hidden="1" x14ac:dyDescent="0.2"/>
    <row r="246" spans="1:12" hidden="1" x14ac:dyDescent="0.2"/>
    <row r="247" spans="1:12" s="114" customFormat="1" ht="15.75" x14ac:dyDescent="0.25">
      <c r="B247" s="114" t="s">
        <v>313</v>
      </c>
      <c r="K247" s="211"/>
      <c r="L247" s="211"/>
    </row>
    <row r="248" spans="1:12" s="114" customFormat="1" ht="21.75" customHeight="1" x14ac:dyDescent="0.25">
      <c r="B248" s="114" t="s">
        <v>43</v>
      </c>
      <c r="K248" s="211"/>
      <c r="L248" s="211"/>
    </row>
    <row r="249" spans="1:12" s="212" customFormat="1" ht="15.75" x14ac:dyDescent="0.25">
      <c r="A249" s="114" t="s">
        <v>314</v>
      </c>
      <c r="B249" s="212" t="s">
        <v>315</v>
      </c>
      <c r="K249" s="213" t="s">
        <v>316</v>
      </c>
      <c r="L249" s="213"/>
    </row>
    <row r="250" spans="1:12" s="212" customFormat="1" ht="5.25" customHeight="1" x14ac:dyDescent="0.25">
      <c r="A250" s="114"/>
      <c r="K250" s="213"/>
      <c r="L250" s="213"/>
    </row>
    <row r="251" spans="1:12" x14ac:dyDescent="0.2">
      <c r="B251" s="249" t="s">
        <v>338</v>
      </c>
    </row>
    <row r="252" spans="1:12" x14ac:dyDescent="0.2">
      <c r="B252" s="111" t="s">
        <v>317</v>
      </c>
      <c r="D252" s="111"/>
      <c r="E252" s="111"/>
      <c r="F252" s="111"/>
      <c r="G252" s="111"/>
      <c r="H252" s="111"/>
      <c r="I252" s="214"/>
      <c r="J252" s="215" t="s">
        <v>2</v>
      </c>
    </row>
    <row r="253" spans="1:12" s="216" customFormat="1" ht="54" customHeight="1" x14ac:dyDescent="0.2">
      <c r="B253" s="590" t="s">
        <v>318</v>
      </c>
      <c r="C253" s="590"/>
      <c r="D253" s="590"/>
      <c r="E253" s="590"/>
      <c r="F253" s="217" t="s">
        <v>319</v>
      </c>
      <c r="G253" s="217" t="s">
        <v>320</v>
      </c>
      <c r="H253" s="217" t="s">
        <v>321</v>
      </c>
      <c r="I253" s="217" t="s">
        <v>322</v>
      </c>
      <c r="J253" s="218" t="s">
        <v>323</v>
      </c>
      <c r="K253" s="219"/>
      <c r="L253" s="219"/>
    </row>
    <row r="254" spans="1:12" x14ac:dyDescent="0.2">
      <c r="B254" s="565" t="s">
        <v>324</v>
      </c>
      <c r="C254" s="565"/>
      <c r="D254" s="565"/>
      <c r="E254" s="565"/>
      <c r="F254" s="565"/>
      <c r="G254" s="565"/>
      <c r="H254" s="565"/>
      <c r="I254" s="565"/>
      <c r="J254" s="565"/>
    </row>
    <row r="255" spans="1:12" x14ac:dyDescent="0.2">
      <c r="B255" s="591" t="s">
        <v>325</v>
      </c>
      <c r="C255" s="591"/>
      <c r="D255" s="591"/>
      <c r="E255" s="591"/>
      <c r="F255" s="220"/>
      <c r="G255" s="220"/>
      <c r="H255" s="220">
        <v>1855</v>
      </c>
      <c r="I255" s="220"/>
      <c r="J255" s="221">
        <f>F255+G255+H255+I255</f>
        <v>1855</v>
      </c>
    </row>
    <row r="256" spans="1:12" x14ac:dyDescent="0.2">
      <c r="B256" s="592" t="s">
        <v>326</v>
      </c>
      <c r="C256" s="592"/>
      <c r="D256" s="592"/>
      <c r="E256" s="592"/>
      <c r="F256" s="222"/>
      <c r="G256" s="222"/>
      <c r="H256" s="222"/>
      <c r="I256" s="222"/>
      <c r="J256" s="223">
        <f>F256+G256+H256+I256</f>
        <v>0</v>
      </c>
    </row>
    <row r="257" spans="1:11" x14ac:dyDescent="0.2">
      <c r="B257" s="593" t="s">
        <v>327</v>
      </c>
      <c r="C257" s="593"/>
      <c r="D257" s="593"/>
      <c r="E257" s="593"/>
      <c r="F257" s="222"/>
      <c r="G257" s="222"/>
      <c r="H257" s="222"/>
      <c r="I257" s="222"/>
      <c r="J257" s="223">
        <f>F257+G257+H257+I257</f>
        <v>0</v>
      </c>
    </row>
    <row r="258" spans="1:11" x14ac:dyDescent="0.2">
      <c r="B258" s="592" t="s">
        <v>328</v>
      </c>
      <c r="C258" s="592"/>
      <c r="D258" s="592"/>
      <c r="E258" s="592"/>
      <c r="F258" s="222"/>
      <c r="G258" s="222"/>
      <c r="H258" s="222"/>
      <c r="I258" s="222"/>
      <c r="J258" s="223">
        <f>F258+G258+H258+I258</f>
        <v>0</v>
      </c>
    </row>
    <row r="259" spans="1:11" x14ac:dyDescent="0.2">
      <c r="B259" s="594" t="s">
        <v>329</v>
      </c>
      <c r="C259" s="594"/>
      <c r="D259" s="594"/>
      <c r="E259" s="594"/>
      <c r="F259" s="222"/>
      <c r="G259" s="222"/>
      <c r="H259" s="222"/>
      <c r="I259" s="222"/>
      <c r="J259" s="223">
        <f>F259+G259+H259+I259</f>
        <v>0</v>
      </c>
    </row>
    <row r="260" spans="1:11" x14ac:dyDescent="0.2">
      <c r="B260" s="595" t="s">
        <v>330</v>
      </c>
      <c r="C260" s="595"/>
      <c r="D260" s="595"/>
      <c r="E260" s="595"/>
      <c r="F260" s="224">
        <f>F255+F256-F258-F259+F257</f>
        <v>0</v>
      </c>
      <c r="G260" s="224">
        <f>G255+G256-G258-G259+G257</f>
        <v>0</v>
      </c>
      <c r="H260" s="224">
        <f>H255+H256-H258-H259+H257</f>
        <v>1855</v>
      </c>
      <c r="I260" s="224">
        <f>I255+I256-I258-I259+I257</f>
        <v>0</v>
      </c>
      <c r="J260" s="224">
        <f>J255+J256-J258-J259+J257</f>
        <v>1855</v>
      </c>
    </row>
    <row r="261" spans="1:11" x14ac:dyDescent="0.2">
      <c r="B261" s="596" t="s">
        <v>331</v>
      </c>
      <c r="C261" s="596"/>
      <c r="D261" s="596"/>
      <c r="E261" s="596"/>
      <c r="F261" s="596"/>
      <c r="G261" s="596"/>
      <c r="H261" s="596"/>
      <c r="I261" s="596"/>
      <c r="J261" s="596"/>
    </row>
    <row r="262" spans="1:11" ht="26.45" customHeight="1" x14ac:dyDescent="0.2">
      <c r="B262" s="597" t="s">
        <v>332</v>
      </c>
      <c r="C262" s="597"/>
      <c r="D262" s="597"/>
      <c r="E262" s="597"/>
      <c r="F262" s="222"/>
      <c r="G262" s="222"/>
      <c r="H262" s="222">
        <v>1717</v>
      </c>
      <c r="I262" s="222"/>
      <c r="J262" s="223">
        <f>F262+G262+H262+I262</f>
        <v>1717</v>
      </c>
    </row>
    <row r="263" spans="1:11" ht="27.6" customHeight="1" x14ac:dyDescent="0.2">
      <c r="B263" s="593" t="s">
        <v>333</v>
      </c>
      <c r="C263" s="593"/>
      <c r="D263" s="593"/>
      <c r="E263" s="593"/>
      <c r="F263" s="222"/>
      <c r="G263" s="222"/>
      <c r="H263" s="222">
        <v>24</v>
      </c>
      <c r="I263" s="222"/>
      <c r="J263" s="223">
        <f>F263+G263+H263+I263</f>
        <v>24</v>
      </c>
    </row>
    <row r="264" spans="1:11" ht="27" hidden="1" customHeight="1" x14ac:dyDescent="0.2">
      <c r="B264" s="593" t="s">
        <v>334</v>
      </c>
      <c r="C264" s="593"/>
      <c r="D264" s="593"/>
      <c r="E264" s="593"/>
      <c r="F264" s="222"/>
      <c r="G264" s="222"/>
      <c r="H264" s="222"/>
      <c r="I264" s="222"/>
      <c r="J264" s="223">
        <f>F264+G264+H264+I264</f>
        <v>0</v>
      </c>
    </row>
    <row r="265" spans="1:11" ht="21.75" customHeight="1" x14ac:dyDescent="0.2">
      <c r="B265" s="597" t="s">
        <v>335</v>
      </c>
      <c r="C265" s="597"/>
      <c r="D265" s="597"/>
      <c r="E265" s="597"/>
      <c r="F265" s="221">
        <f>F262+F263-F264</f>
        <v>0</v>
      </c>
      <c r="G265" s="221">
        <f>G262+G263-G264</f>
        <v>0</v>
      </c>
      <c r="H265" s="221">
        <f>H262+H263-H264</f>
        <v>1741</v>
      </c>
      <c r="I265" s="221">
        <f>I262+I263-I264</f>
        <v>0</v>
      </c>
      <c r="J265" s="221">
        <f>J262+J263-J264</f>
        <v>1741</v>
      </c>
    </row>
    <row r="266" spans="1:11" x14ac:dyDescent="0.2">
      <c r="B266" s="595" t="s">
        <v>336</v>
      </c>
      <c r="C266" s="595"/>
      <c r="D266" s="595"/>
      <c r="E266" s="595"/>
      <c r="F266" s="224">
        <f>F255-F262</f>
        <v>0</v>
      </c>
      <c r="G266" s="224">
        <f>G255-G262</f>
        <v>0</v>
      </c>
      <c r="H266" s="224">
        <f>H255-H262</f>
        <v>138</v>
      </c>
      <c r="I266" s="224">
        <f>I255-I262</f>
        <v>0</v>
      </c>
      <c r="J266" s="224">
        <f>J255-J262</f>
        <v>138</v>
      </c>
      <c r="K266" s="119">
        <f>J266-Aktivs!F12</f>
        <v>0</v>
      </c>
    </row>
    <row r="267" spans="1:11" x14ac:dyDescent="0.2">
      <c r="B267" s="595" t="s">
        <v>337</v>
      </c>
      <c r="C267" s="595"/>
      <c r="D267" s="595"/>
      <c r="E267" s="595"/>
      <c r="F267" s="224">
        <f>F260-F265</f>
        <v>0</v>
      </c>
      <c r="G267" s="224">
        <f>G260-G265</f>
        <v>0</v>
      </c>
      <c r="H267" s="224">
        <f>H260-H265</f>
        <v>114</v>
      </c>
      <c r="I267" s="224">
        <f>I260-I265</f>
        <v>0</v>
      </c>
      <c r="J267" s="224">
        <f>J260-J265</f>
        <v>114</v>
      </c>
      <c r="K267" s="119">
        <f>J267-Aktivs!E12</f>
        <v>0</v>
      </c>
    </row>
    <row r="269" spans="1:11" hidden="1" x14ac:dyDescent="0.2"/>
    <row r="270" spans="1:11" x14ac:dyDescent="0.2">
      <c r="B270" s="133" t="s">
        <v>400</v>
      </c>
    </row>
    <row r="271" spans="1:11" ht="12" customHeight="1" x14ac:dyDescent="0.2">
      <c r="B271" s="113" t="s">
        <v>339</v>
      </c>
      <c r="J271" s="113" t="s">
        <v>2</v>
      </c>
      <c r="K271" s="225" t="s">
        <v>340</v>
      </c>
    </row>
    <row r="272" spans="1:11" ht="66.599999999999994" customHeight="1" x14ac:dyDescent="0.2">
      <c r="A272" s="590" t="s">
        <v>341</v>
      </c>
      <c r="B272" s="590"/>
      <c r="C272" s="590"/>
      <c r="D272" s="217" t="s">
        <v>342</v>
      </c>
      <c r="E272" s="217" t="s">
        <v>343</v>
      </c>
      <c r="F272" s="217" t="s">
        <v>202</v>
      </c>
      <c r="G272" s="217" t="s">
        <v>344</v>
      </c>
      <c r="H272" s="217" t="s">
        <v>345</v>
      </c>
      <c r="I272" s="217" t="s">
        <v>346</v>
      </c>
      <c r="J272" s="217" t="s">
        <v>347</v>
      </c>
    </row>
    <row r="273" spans="1:11" ht="18.75" customHeight="1" x14ac:dyDescent="0.2">
      <c r="A273" s="565" t="s">
        <v>348</v>
      </c>
      <c r="B273" s="565"/>
      <c r="C273" s="565"/>
      <c r="D273" s="565"/>
      <c r="E273" s="565"/>
      <c r="F273" s="565"/>
      <c r="G273" s="565"/>
      <c r="H273" s="565"/>
      <c r="I273" s="565"/>
      <c r="J273" s="565"/>
    </row>
    <row r="274" spans="1:11" ht="25.5" customHeight="1" x14ac:dyDescent="0.2">
      <c r="A274" s="597" t="s">
        <v>325</v>
      </c>
      <c r="B274" s="597"/>
      <c r="C274" s="597"/>
      <c r="D274" s="226">
        <v>246242</v>
      </c>
      <c r="E274" s="226">
        <v>215724</v>
      </c>
      <c r="F274" s="226">
        <v>92312</v>
      </c>
      <c r="G274" s="226"/>
      <c r="H274" s="226"/>
      <c r="I274" s="227"/>
      <c r="J274" s="228">
        <f t="shared" ref="J274:J279" si="4">E274+F274+G274+H274+D274+I274</f>
        <v>554278</v>
      </c>
    </row>
    <row r="275" spans="1:11" ht="27" customHeight="1" x14ac:dyDescent="0.2">
      <c r="A275" s="593" t="s">
        <v>326</v>
      </c>
      <c r="B275" s="593"/>
      <c r="C275" s="593"/>
      <c r="D275" s="222"/>
      <c r="E275" s="222">
        <v>0</v>
      </c>
      <c r="F275" s="222">
        <v>3186</v>
      </c>
      <c r="G275" s="222"/>
      <c r="H275" s="222"/>
      <c r="I275" s="229"/>
      <c r="J275" s="221">
        <f t="shared" si="4"/>
        <v>3186</v>
      </c>
    </row>
    <row r="276" spans="1:11" ht="29.45" hidden="1" customHeight="1" x14ac:dyDescent="0.2">
      <c r="A276" s="593" t="s">
        <v>327</v>
      </c>
      <c r="B276" s="593"/>
      <c r="C276" s="593"/>
      <c r="D276" s="230"/>
      <c r="E276" s="222"/>
      <c r="F276" s="222"/>
      <c r="G276" s="222"/>
      <c r="H276" s="222"/>
      <c r="I276" s="229"/>
      <c r="J276" s="221">
        <f t="shared" si="4"/>
        <v>0</v>
      </c>
    </row>
    <row r="277" spans="1:11" ht="27.75" hidden="1" customHeight="1" x14ac:dyDescent="0.2">
      <c r="A277" s="593" t="s">
        <v>349</v>
      </c>
      <c r="B277" s="593"/>
      <c r="C277" s="593"/>
      <c r="D277" s="230"/>
      <c r="E277" s="222"/>
      <c r="F277" s="222"/>
      <c r="G277" s="222"/>
      <c r="H277" s="222"/>
      <c r="I277" s="229"/>
      <c r="J277" s="221">
        <f t="shared" si="4"/>
        <v>0</v>
      </c>
    </row>
    <row r="278" spans="1:11" ht="24" customHeight="1" x14ac:dyDescent="0.2">
      <c r="A278" s="593" t="s">
        <v>328</v>
      </c>
      <c r="B278" s="593"/>
      <c r="C278" s="593"/>
      <c r="D278" s="231">
        <v>0</v>
      </c>
      <c r="E278" s="222">
        <v>0</v>
      </c>
      <c r="F278" s="222">
        <v>0</v>
      </c>
      <c r="G278" s="222"/>
      <c r="H278" s="222"/>
      <c r="I278" s="229"/>
      <c r="J278" s="221">
        <f t="shared" si="4"/>
        <v>0</v>
      </c>
    </row>
    <row r="279" spans="1:11" ht="26.45" hidden="1" customHeight="1" x14ac:dyDescent="0.2">
      <c r="A279" s="598" t="s">
        <v>329</v>
      </c>
      <c r="B279" s="598"/>
      <c r="C279" s="598"/>
      <c r="D279" s="232"/>
      <c r="E279" s="222"/>
      <c r="F279" s="222"/>
      <c r="G279" s="222"/>
      <c r="H279" s="222"/>
      <c r="I279" s="229"/>
      <c r="J279" s="221">
        <f t="shared" si="4"/>
        <v>0</v>
      </c>
    </row>
    <row r="280" spans="1:11" ht="32.1" customHeight="1" x14ac:dyDescent="0.2">
      <c r="A280" s="599" t="s">
        <v>330</v>
      </c>
      <c r="B280" s="599"/>
      <c r="C280" s="599"/>
      <c r="D280" s="224">
        <f t="shared" ref="D280:J280" si="5">D274+D275-D278-D279+D276+D277</f>
        <v>246242</v>
      </c>
      <c r="E280" s="224">
        <f t="shared" si="5"/>
        <v>215724</v>
      </c>
      <c r="F280" s="224">
        <f t="shared" si="5"/>
        <v>95498</v>
      </c>
      <c r="G280" s="224">
        <f t="shared" si="5"/>
        <v>0</v>
      </c>
      <c r="H280" s="224">
        <f t="shared" si="5"/>
        <v>0</v>
      </c>
      <c r="I280" s="224">
        <f t="shared" si="5"/>
        <v>0</v>
      </c>
      <c r="J280" s="224">
        <f t="shared" si="5"/>
        <v>557464</v>
      </c>
    </row>
    <row r="281" spans="1:11" ht="18" customHeight="1" x14ac:dyDescent="0.2">
      <c r="A281" s="565" t="s">
        <v>331</v>
      </c>
      <c r="B281" s="565"/>
      <c r="C281" s="565"/>
      <c r="D281" s="565"/>
      <c r="E281" s="565"/>
      <c r="F281" s="565"/>
      <c r="G281" s="565"/>
      <c r="H281" s="565"/>
      <c r="I281" s="565"/>
      <c r="J281" s="565"/>
    </row>
    <row r="282" spans="1:11" ht="36.75" customHeight="1" x14ac:dyDescent="0.2">
      <c r="A282" s="600" t="s">
        <v>332</v>
      </c>
      <c r="B282" s="600"/>
      <c r="C282" s="600"/>
      <c r="D282" s="233">
        <v>90208</v>
      </c>
      <c r="E282" s="226">
        <v>197890</v>
      </c>
      <c r="F282" s="226">
        <v>65628</v>
      </c>
      <c r="G282" s="234"/>
      <c r="H282" s="234"/>
      <c r="I282" s="235"/>
      <c r="J282" s="228">
        <f t="shared" ref="J282:J287" si="6">E282+F282+G282+H282+I282+D282</f>
        <v>353726</v>
      </c>
    </row>
    <row r="283" spans="1:11" ht="41.25" customHeight="1" x14ac:dyDescent="0.2">
      <c r="A283" s="601" t="s">
        <v>333</v>
      </c>
      <c r="B283" s="601"/>
      <c r="C283" s="601"/>
      <c r="D283" s="231">
        <v>2463</v>
      </c>
      <c r="E283" s="222">
        <v>4814</v>
      </c>
      <c r="F283" s="222">
        <v>4378</v>
      </c>
      <c r="G283" s="222"/>
      <c r="H283" s="222"/>
      <c r="I283" s="232"/>
      <c r="J283" s="221">
        <f t="shared" si="6"/>
        <v>11655</v>
      </c>
    </row>
    <row r="284" spans="1:11" ht="33.75" customHeight="1" x14ac:dyDescent="0.2">
      <c r="A284" s="601" t="s">
        <v>334</v>
      </c>
      <c r="B284" s="601"/>
      <c r="C284" s="601"/>
      <c r="D284" s="231">
        <v>0</v>
      </c>
      <c r="E284" s="222">
        <v>0</v>
      </c>
      <c r="F284" s="222"/>
      <c r="G284" s="222"/>
      <c r="H284" s="222"/>
      <c r="I284" s="232"/>
      <c r="J284" s="221">
        <f t="shared" si="6"/>
        <v>0</v>
      </c>
    </row>
    <row r="285" spans="1:11" ht="38.25" customHeight="1" x14ac:dyDescent="0.2">
      <c r="A285" s="599" t="s">
        <v>335</v>
      </c>
      <c r="B285" s="599"/>
      <c r="C285" s="599"/>
      <c r="D285" s="224">
        <f t="shared" ref="D285:I285" si="7">D282+D283-D284</f>
        <v>92671</v>
      </c>
      <c r="E285" s="224">
        <f>E282+E283-E284</f>
        <v>202704</v>
      </c>
      <c r="F285" s="224">
        <f t="shared" si="7"/>
        <v>70006</v>
      </c>
      <c r="G285" s="224">
        <f t="shared" si="7"/>
        <v>0</v>
      </c>
      <c r="H285" s="224">
        <f t="shared" si="7"/>
        <v>0</v>
      </c>
      <c r="I285" s="224">
        <f t="shared" si="7"/>
        <v>0</v>
      </c>
      <c r="J285" s="224">
        <f t="shared" si="6"/>
        <v>365381</v>
      </c>
    </row>
    <row r="286" spans="1:11" ht="15.75" customHeight="1" x14ac:dyDescent="0.2">
      <c r="A286" s="599" t="s">
        <v>336</v>
      </c>
      <c r="B286" s="599"/>
      <c r="C286" s="599"/>
      <c r="D286" s="224">
        <f t="shared" ref="D286:I286" si="8">D274-D282</f>
        <v>156034</v>
      </c>
      <c r="E286" s="224">
        <f>E274-E282</f>
        <v>17834</v>
      </c>
      <c r="F286" s="224">
        <f t="shared" si="8"/>
        <v>26684</v>
      </c>
      <c r="G286" s="224">
        <f t="shared" si="8"/>
        <v>0</v>
      </c>
      <c r="H286" s="224">
        <f t="shared" si="8"/>
        <v>0</v>
      </c>
      <c r="I286" s="224">
        <f t="shared" si="8"/>
        <v>0</v>
      </c>
      <c r="J286" s="224">
        <f t="shared" si="6"/>
        <v>200552</v>
      </c>
      <c r="K286" s="119">
        <f>J286-Aktivs!F26</f>
        <v>0</v>
      </c>
    </row>
    <row r="287" spans="1:11" ht="15.75" customHeight="1" x14ac:dyDescent="0.2">
      <c r="A287" s="599" t="s">
        <v>337</v>
      </c>
      <c r="B287" s="599"/>
      <c r="C287" s="599"/>
      <c r="D287" s="224">
        <f t="shared" ref="D287:I287" si="9">D280-D285</f>
        <v>153571</v>
      </c>
      <c r="E287" s="224">
        <f>E280-E285</f>
        <v>13020</v>
      </c>
      <c r="F287" s="224">
        <f t="shared" si="9"/>
        <v>25492</v>
      </c>
      <c r="G287" s="224">
        <f t="shared" si="9"/>
        <v>0</v>
      </c>
      <c r="H287" s="224">
        <f t="shared" si="9"/>
        <v>0</v>
      </c>
      <c r="I287" s="224">
        <f t="shared" si="9"/>
        <v>0</v>
      </c>
      <c r="J287" s="224">
        <f t="shared" si="6"/>
        <v>192083</v>
      </c>
      <c r="K287" s="119">
        <f>J287-Aktivs!E26</f>
        <v>0</v>
      </c>
    </row>
    <row r="289" spans="2:13" hidden="1" x14ac:dyDescent="0.2"/>
    <row r="290" spans="2:13" hidden="1" x14ac:dyDescent="0.2">
      <c r="B290" s="133" t="s">
        <v>166</v>
      </c>
    </row>
    <row r="291" spans="2:13" hidden="1" x14ac:dyDescent="0.2">
      <c r="B291" s="113" t="s">
        <v>350</v>
      </c>
      <c r="K291" s="225" t="s">
        <v>351</v>
      </c>
    </row>
    <row r="292" spans="2:13" ht="52.5" hidden="1" customHeight="1" x14ac:dyDescent="0.2">
      <c r="B292" s="602" t="s">
        <v>352</v>
      </c>
      <c r="C292" s="602"/>
      <c r="D292" s="602"/>
      <c r="E292" s="602"/>
      <c r="F292" s="602"/>
      <c r="G292" s="236" t="s">
        <v>353</v>
      </c>
      <c r="H292" s="236" t="s">
        <v>354</v>
      </c>
      <c r="I292" s="236" t="s">
        <v>355</v>
      </c>
      <c r="J292" s="236" t="s">
        <v>347</v>
      </c>
    </row>
    <row r="293" spans="2:13" hidden="1" x14ac:dyDescent="0.2">
      <c r="B293" s="565" t="s">
        <v>324</v>
      </c>
      <c r="C293" s="565"/>
      <c r="D293" s="565"/>
      <c r="E293" s="565"/>
      <c r="F293" s="565"/>
      <c r="G293" s="565"/>
      <c r="H293" s="565"/>
      <c r="I293" s="565"/>
      <c r="J293" s="565"/>
    </row>
    <row r="294" spans="2:13" ht="17.45" hidden="1" customHeight="1" x14ac:dyDescent="0.2">
      <c r="B294" s="603" t="s">
        <v>325</v>
      </c>
      <c r="C294" s="603"/>
      <c r="D294" s="603"/>
      <c r="E294" s="603"/>
      <c r="F294" s="603"/>
      <c r="G294" s="237"/>
      <c r="H294" s="237"/>
      <c r="I294" s="237"/>
      <c r="J294" s="238">
        <f>G294+H294+I294</f>
        <v>0</v>
      </c>
      <c r="K294" s="239"/>
      <c r="L294" s="239"/>
    </row>
    <row r="295" spans="2:13" ht="19.5" hidden="1" customHeight="1" x14ac:dyDescent="0.2">
      <c r="B295" s="604" t="s">
        <v>326</v>
      </c>
      <c r="C295" s="604"/>
      <c r="D295" s="604"/>
      <c r="E295" s="604"/>
      <c r="F295" s="604"/>
      <c r="G295" s="240"/>
      <c r="H295" s="240"/>
      <c r="I295" s="240"/>
      <c r="J295" s="238">
        <f>G295+H295+I295</f>
        <v>0</v>
      </c>
    </row>
    <row r="296" spans="2:13" ht="18.600000000000001" hidden="1" customHeight="1" x14ac:dyDescent="0.2">
      <c r="B296" s="604" t="s">
        <v>328</v>
      </c>
      <c r="C296" s="604"/>
      <c r="D296" s="604"/>
      <c r="E296" s="604"/>
      <c r="F296" s="604"/>
      <c r="G296" s="240"/>
      <c r="H296" s="240"/>
      <c r="I296" s="240"/>
      <c r="J296" s="238">
        <f>G296+H296+I296</f>
        <v>0</v>
      </c>
    </row>
    <row r="297" spans="2:13" ht="18.75" hidden="1" customHeight="1" x14ac:dyDescent="0.2">
      <c r="B297" s="604" t="s">
        <v>329</v>
      </c>
      <c r="C297" s="604"/>
      <c r="D297" s="604"/>
      <c r="E297" s="604"/>
      <c r="F297" s="604"/>
      <c r="G297" s="240"/>
      <c r="H297" s="240"/>
      <c r="I297" s="240"/>
      <c r="J297" s="238">
        <f>G297+H297+I297</f>
        <v>0</v>
      </c>
    </row>
    <row r="298" spans="2:13" ht="19.5" hidden="1" customHeight="1" x14ac:dyDescent="0.2">
      <c r="B298" s="605" t="s">
        <v>330</v>
      </c>
      <c r="C298" s="605"/>
      <c r="D298" s="605"/>
      <c r="E298" s="605"/>
      <c r="F298" s="605"/>
      <c r="G298" s="242">
        <f>G294+G295-G296-G297</f>
        <v>0</v>
      </c>
      <c r="H298" s="242">
        <f>H294+H295-H296-H297</f>
        <v>0</v>
      </c>
      <c r="I298" s="242">
        <f>I294+I295-I296-I297</f>
        <v>0</v>
      </c>
      <c r="J298" s="242">
        <f>J294+J295-J296-J297</f>
        <v>0</v>
      </c>
    </row>
    <row r="299" spans="2:13" ht="15.75" hidden="1" customHeight="1" x14ac:dyDescent="0.2">
      <c r="B299" s="596" t="s">
        <v>331</v>
      </c>
      <c r="C299" s="596"/>
      <c r="D299" s="596"/>
      <c r="E299" s="596"/>
      <c r="F299" s="596"/>
      <c r="G299" s="596"/>
      <c r="H299" s="596"/>
      <c r="I299" s="596"/>
      <c r="J299" s="596"/>
    </row>
    <row r="300" spans="2:13" ht="30" hidden="1" customHeight="1" x14ac:dyDescent="0.2">
      <c r="B300" s="603" t="s">
        <v>332</v>
      </c>
      <c r="C300" s="603"/>
      <c r="D300" s="603"/>
      <c r="E300" s="603"/>
      <c r="F300" s="603"/>
      <c r="G300" s="240"/>
      <c r="H300" s="240"/>
      <c r="I300" s="240"/>
      <c r="J300" s="238">
        <f>G300+H300+I300</f>
        <v>0</v>
      </c>
    </row>
    <row r="301" spans="2:13" ht="26.45" hidden="1" customHeight="1" x14ac:dyDescent="0.2">
      <c r="B301" s="604" t="s">
        <v>333</v>
      </c>
      <c r="C301" s="604"/>
      <c r="D301" s="604"/>
      <c r="E301" s="604"/>
      <c r="F301" s="604"/>
      <c r="G301" s="240"/>
      <c r="H301" s="240"/>
      <c r="I301" s="240"/>
      <c r="J301" s="238">
        <f>G301+H301+I301</f>
        <v>0</v>
      </c>
    </row>
    <row r="302" spans="2:13" ht="26.25" hidden="1" customHeight="1" x14ac:dyDescent="0.2">
      <c r="B302" s="604" t="s">
        <v>334</v>
      </c>
      <c r="C302" s="604"/>
      <c r="D302" s="604"/>
      <c r="E302" s="604"/>
      <c r="F302" s="604"/>
      <c r="G302" s="240"/>
      <c r="H302" s="240"/>
      <c r="I302" s="240"/>
      <c r="J302" s="238">
        <f>G302+H302+I302</f>
        <v>0</v>
      </c>
    </row>
    <row r="303" spans="2:13" ht="23.45" hidden="1" customHeight="1" x14ac:dyDescent="0.2">
      <c r="B303" s="605" t="s">
        <v>335</v>
      </c>
      <c r="C303" s="605"/>
      <c r="D303" s="605"/>
      <c r="E303" s="605"/>
      <c r="F303" s="605"/>
      <c r="G303" s="242">
        <f>G300+G301-G302</f>
        <v>0</v>
      </c>
      <c r="H303" s="242">
        <f>H300+H301-H302</f>
        <v>0</v>
      </c>
      <c r="I303" s="242">
        <f>I300+I301-I302</f>
        <v>0</v>
      </c>
      <c r="J303" s="242">
        <f>SUM(J300:J302)</f>
        <v>0</v>
      </c>
    </row>
    <row r="304" spans="2:13" hidden="1" x14ac:dyDescent="0.2">
      <c r="B304" s="243" t="s">
        <v>336</v>
      </c>
      <c r="C304" s="244"/>
      <c r="D304" s="244"/>
      <c r="E304" s="244"/>
      <c r="F304" s="245"/>
      <c r="G304" s="242">
        <f>G294-G300</f>
        <v>0</v>
      </c>
      <c r="H304" s="242">
        <f>H294-H300</f>
        <v>0</v>
      </c>
      <c r="I304" s="242">
        <f>I294-I300</f>
        <v>0</v>
      </c>
      <c r="J304" s="242">
        <f>J294-J300</f>
        <v>0</v>
      </c>
      <c r="K304" s="119">
        <f>Aktivs!F28-G304</f>
        <v>0</v>
      </c>
      <c r="L304" s="119">
        <f>H304-Aktivs!F30</f>
        <v>0</v>
      </c>
      <c r="M304" s="119">
        <f>I304-Aktivs!F32</f>
        <v>0</v>
      </c>
    </row>
    <row r="305" spans="1:14" hidden="1" x14ac:dyDescent="0.2">
      <c r="B305" s="585" t="s">
        <v>337</v>
      </c>
      <c r="C305" s="585"/>
      <c r="D305" s="585"/>
      <c r="E305" s="585"/>
      <c r="F305" s="585"/>
      <c r="G305" s="242">
        <f>G298-G303</f>
        <v>0</v>
      </c>
      <c r="H305" s="242">
        <f>H298-H303</f>
        <v>0</v>
      </c>
      <c r="I305" s="242">
        <f>I298-I303</f>
        <v>0</v>
      </c>
      <c r="J305" s="242">
        <f>J298-J303</f>
        <v>0</v>
      </c>
      <c r="K305" s="119">
        <f>G305-Aktivs!E28</f>
        <v>0</v>
      </c>
      <c r="L305" s="119">
        <f>H305-Aktivs!E30</f>
        <v>0</v>
      </c>
      <c r="M305" s="119">
        <f>I305-Aktivs!E32</f>
        <v>0</v>
      </c>
    </row>
    <row r="306" spans="1:14" s="184" customFormat="1" hidden="1" x14ac:dyDescent="0.2">
      <c r="B306" s="246"/>
      <c r="C306" s="246"/>
      <c r="D306" s="246"/>
      <c r="E306" s="246"/>
      <c r="F306" s="246"/>
      <c r="G306" s="247"/>
      <c r="H306" s="247"/>
      <c r="I306" s="247"/>
      <c r="J306" s="247"/>
      <c r="K306" s="183"/>
      <c r="L306" s="183"/>
      <c r="M306" s="183"/>
    </row>
    <row r="307" spans="1:14" s="248" customFormat="1" hidden="1" x14ac:dyDescent="0.2">
      <c r="B307" s="249" t="s">
        <v>166</v>
      </c>
      <c r="C307" s="250"/>
      <c r="D307" s="250"/>
      <c r="E307" s="250"/>
      <c r="F307" s="250"/>
      <c r="G307" s="251"/>
      <c r="H307" s="251"/>
      <c r="I307" s="251"/>
      <c r="J307" s="251"/>
      <c r="K307" s="252"/>
      <c r="L307" s="252"/>
    </row>
    <row r="308" spans="1:14" s="164" customFormat="1" hidden="1" x14ac:dyDescent="0.2">
      <c r="A308" s="164" t="s">
        <v>356</v>
      </c>
      <c r="H308" s="253"/>
      <c r="I308" s="254"/>
      <c r="J308" s="215"/>
      <c r="K308" s="147"/>
      <c r="L308" s="147"/>
    </row>
    <row r="309" spans="1:14" s="257" customFormat="1" ht="50.25" hidden="1" customHeight="1" x14ac:dyDescent="0.2">
      <c r="A309" s="550" t="s">
        <v>357</v>
      </c>
      <c r="B309" s="550"/>
      <c r="C309" s="550"/>
      <c r="D309" s="550"/>
      <c r="E309" s="142" t="s">
        <v>358</v>
      </c>
      <c r="F309" s="255" t="s">
        <v>359</v>
      </c>
      <c r="G309" s="142" t="s">
        <v>360</v>
      </c>
      <c r="H309" s="255" t="s">
        <v>361</v>
      </c>
      <c r="I309" s="142" t="s">
        <v>362</v>
      </c>
      <c r="J309" s="255" t="s">
        <v>363</v>
      </c>
      <c r="K309" s="256"/>
      <c r="L309" s="606"/>
      <c r="M309" s="606"/>
      <c r="N309" s="606"/>
    </row>
    <row r="310" spans="1:14" s="264" customFormat="1" ht="12.75" hidden="1" customHeight="1" x14ac:dyDescent="0.2">
      <c r="A310" s="607"/>
      <c r="B310" s="607"/>
      <c r="C310" s="607"/>
      <c r="D310" s="607"/>
      <c r="E310" s="258"/>
      <c r="F310" s="259"/>
      <c r="G310" s="260"/>
      <c r="H310" s="261"/>
      <c r="I310" s="262"/>
      <c r="J310" s="263"/>
      <c r="K310" s="256"/>
      <c r="L310" s="608"/>
      <c r="M310" s="608"/>
      <c r="N310" s="608"/>
    </row>
    <row r="311" spans="1:14" s="264" customFormat="1" ht="12.75" hidden="1" customHeight="1" x14ac:dyDescent="0.2">
      <c r="A311" s="607"/>
      <c r="B311" s="607"/>
      <c r="C311" s="607"/>
      <c r="D311" s="607"/>
      <c r="E311" s="258"/>
      <c r="F311" s="259"/>
      <c r="G311" s="260"/>
      <c r="H311" s="261"/>
      <c r="I311" s="262"/>
      <c r="J311" s="263"/>
      <c r="K311" s="256"/>
      <c r="L311" s="265"/>
      <c r="M311" s="266"/>
      <c r="N311" s="266"/>
    </row>
    <row r="312" spans="1:14" s="264" customFormat="1" ht="12.75" hidden="1" customHeight="1" x14ac:dyDescent="0.2">
      <c r="A312" s="607"/>
      <c r="B312" s="607"/>
      <c r="C312" s="607"/>
      <c r="D312" s="607"/>
      <c r="E312" s="258"/>
      <c r="F312" s="259"/>
      <c r="G312" s="261"/>
      <c r="H312" s="261"/>
      <c r="I312" s="262"/>
      <c r="J312" s="263"/>
      <c r="K312" s="256"/>
      <c r="L312" s="608"/>
      <c r="M312" s="608"/>
      <c r="N312" s="608"/>
    </row>
    <row r="313" spans="1:14" s="257" customFormat="1" ht="12.75" hidden="1" customHeight="1" x14ac:dyDescent="0.2">
      <c r="A313" s="609" t="s">
        <v>256</v>
      </c>
      <c r="B313" s="609"/>
      <c r="C313" s="609"/>
      <c r="D313" s="609"/>
      <c r="E313" s="609"/>
      <c r="F313" s="267">
        <f>SUM(F310:F312)</f>
        <v>0</v>
      </c>
      <c r="G313" s="267">
        <f>SUM(G310:G312)</f>
        <v>0</v>
      </c>
      <c r="H313" s="267">
        <f>SUM(H310:H312)</f>
        <v>0</v>
      </c>
      <c r="I313" s="267">
        <f>SUM(I310:I312)</f>
        <v>0</v>
      </c>
      <c r="J313" s="267">
        <f>SUM(J310:J312)</f>
        <v>0</v>
      </c>
      <c r="K313" s="256"/>
      <c r="L313" s="606"/>
      <c r="M313" s="606"/>
      <c r="N313" s="606"/>
    </row>
    <row r="314" spans="1:14" s="273" customFormat="1" hidden="1" x14ac:dyDescent="0.2">
      <c r="A314" s="268"/>
      <c r="B314" s="268"/>
      <c r="C314" s="268"/>
      <c r="D314" s="268"/>
      <c r="E314" s="268"/>
      <c r="F314" s="269"/>
      <c r="G314" s="269"/>
      <c r="H314" s="269"/>
      <c r="I314" s="269"/>
      <c r="J314" s="269"/>
      <c r="K314" s="270"/>
      <c r="L314" s="271"/>
      <c r="M314" s="272"/>
      <c r="N314" s="272"/>
    </row>
    <row r="315" spans="1:14" s="248" customFormat="1" ht="12" hidden="1" customHeight="1" x14ac:dyDescent="0.2">
      <c r="B315" s="249" t="s">
        <v>166</v>
      </c>
      <c r="C315" s="250"/>
      <c r="D315" s="250"/>
      <c r="E315" s="250"/>
      <c r="F315" s="250"/>
      <c r="G315" s="251"/>
      <c r="H315" s="251"/>
      <c r="I315" s="251"/>
      <c r="J315" s="251"/>
      <c r="K315" s="252"/>
      <c r="L315" s="252"/>
    </row>
    <row r="316" spans="1:14" s="279" customFormat="1" hidden="1" x14ac:dyDescent="0.2">
      <c r="A316" s="274" t="s">
        <v>364</v>
      </c>
      <c r="B316" s="274"/>
      <c r="C316" s="274"/>
      <c r="D316" s="274"/>
      <c r="E316" s="274"/>
      <c r="F316" s="274"/>
      <c r="G316" s="274"/>
      <c r="H316" s="275"/>
      <c r="I316" s="276"/>
      <c r="J316" s="277"/>
      <c r="K316" s="278"/>
      <c r="L316" s="278"/>
    </row>
    <row r="317" spans="1:14" s="281" customFormat="1" ht="51" hidden="1" customHeight="1" x14ac:dyDescent="0.2">
      <c r="A317" s="550" t="s">
        <v>365</v>
      </c>
      <c r="B317" s="550"/>
      <c r="C317" s="550"/>
      <c r="D317" s="550"/>
      <c r="E317" s="142" t="s">
        <v>358</v>
      </c>
      <c r="F317" s="255" t="s">
        <v>359</v>
      </c>
      <c r="G317" s="142" t="s">
        <v>360</v>
      </c>
      <c r="H317" s="255" t="s">
        <v>361</v>
      </c>
      <c r="I317" s="142" t="s">
        <v>362</v>
      </c>
      <c r="J317" s="255" t="s">
        <v>363</v>
      </c>
      <c r="K317" s="280"/>
      <c r="L317" s="610"/>
      <c r="M317" s="610"/>
      <c r="N317" s="610"/>
    </row>
    <row r="318" spans="1:14" s="287" customFormat="1" hidden="1" x14ac:dyDescent="0.2">
      <c r="A318" s="611"/>
      <c r="B318" s="611"/>
      <c r="C318" s="611"/>
      <c r="D318" s="611"/>
      <c r="E318" s="282"/>
      <c r="F318" s="283"/>
      <c r="G318" s="284"/>
      <c r="H318" s="285"/>
      <c r="I318" s="286"/>
      <c r="J318" s="263"/>
      <c r="K318" s="280"/>
      <c r="L318" s="612"/>
      <c r="M318" s="612"/>
      <c r="N318" s="612"/>
    </row>
    <row r="319" spans="1:14" s="287" customFormat="1" ht="12.75" hidden="1" customHeight="1" x14ac:dyDescent="0.2">
      <c r="A319" s="611"/>
      <c r="B319" s="611"/>
      <c r="C319" s="611"/>
      <c r="D319" s="611"/>
      <c r="E319" s="282"/>
      <c r="F319" s="283"/>
      <c r="G319" s="285"/>
      <c r="H319" s="285"/>
      <c r="I319" s="286"/>
      <c r="J319" s="263"/>
      <c r="K319" s="280"/>
      <c r="L319" s="612"/>
      <c r="M319" s="612"/>
      <c r="N319" s="612"/>
    </row>
    <row r="320" spans="1:14" s="287" customFormat="1" ht="12.75" hidden="1" customHeight="1" x14ac:dyDescent="0.2">
      <c r="A320" s="611"/>
      <c r="B320" s="611"/>
      <c r="C320" s="611"/>
      <c r="D320" s="611"/>
      <c r="E320" s="282"/>
      <c r="F320" s="283"/>
      <c r="G320" s="285"/>
      <c r="H320" s="285"/>
      <c r="I320" s="286"/>
      <c r="J320" s="263"/>
      <c r="K320" s="280"/>
      <c r="L320" s="612"/>
      <c r="M320" s="612"/>
      <c r="N320" s="612"/>
    </row>
    <row r="321" spans="1:14" s="281" customFormat="1" ht="12.75" hidden="1" customHeight="1" x14ac:dyDescent="0.2">
      <c r="A321" s="609" t="s">
        <v>256</v>
      </c>
      <c r="B321" s="609"/>
      <c r="C321" s="609"/>
      <c r="D321" s="609"/>
      <c r="E321" s="609"/>
      <c r="F321" s="288">
        <f>SUM(F318:F320)</f>
        <v>0</v>
      </c>
      <c r="G321" s="288">
        <f>SUM(G318:G320)</f>
        <v>0</v>
      </c>
      <c r="H321" s="288">
        <f>SUM(H318:H320)</f>
        <v>0</v>
      </c>
      <c r="I321" s="288">
        <f>SUM(I318:I320)</f>
        <v>0</v>
      </c>
      <c r="J321" s="288">
        <f>SUM(J318:J320)</f>
        <v>0</v>
      </c>
      <c r="K321" s="280"/>
      <c r="L321" s="610"/>
      <c r="M321" s="610"/>
      <c r="N321" s="610"/>
    </row>
    <row r="322" spans="1:14" s="248" customFormat="1" ht="16.5" hidden="1" customHeight="1" x14ac:dyDescent="0.2">
      <c r="B322" s="169" t="s">
        <v>166</v>
      </c>
      <c r="E322" s="250"/>
      <c r="F322" s="250"/>
      <c r="G322" s="289"/>
      <c r="H322" s="289"/>
      <c r="I322" s="289"/>
      <c r="J322" s="289"/>
      <c r="K322" s="290"/>
      <c r="L322" s="252"/>
    </row>
    <row r="323" spans="1:14" s="248" customFormat="1" ht="14.25" hidden="1" customHeight="1" x14ac:dyDescent="0.2">
      <c r="A323" s="169"/>
      <c r="B323" s="250" t="s">
        <v>366</v>
      </c>
      <c r="C323" s="250"/>
      <c r="E323" s="250"/>
      <c r="F323" s="250"/>
      <c r="G323" s="289"/>
      <c r="H323" s="289"/>
      <c r="I323" s="289"/>
      <c r="J323" s="289"/>
      <c r="K323" s="291" t="s">
        <v>367</v>
      </c>
      <c r="L323" s="252"/>
    </row>
    <row r="324" spans="1:14" s="248" customFormat="1" ht="15.6" hidden="1" customHeight="1" x14ac:dyDescent="0.2">
      <c r="B324" s="604" t="s">
        <v>368</v>
      </c>
      <c r="C324" s="604"/>
      <c r="D324" s="604"/>
      <c r="E324" s="604"/>
      <c r="F324" s="604"/>
      <c r="G324" s="604"/>
      <c r="H324" s="604"/>
      <c r="I324" s="604"/>
      <c r="J324" s="604"/>
      <c r="K324" s="290"/>
      <c r="L324" s="252"/>
    </row>
    <row r="325" spans="1:14" s="248" customFormat="1" ht="25.5" hidden="1" customHeight="1" x14ac:dyDescent="0.2">
      <c r="B325" s="604"/>
      <c r="C325" s="604"/>
      <c r="D325" s="604"/>
      <c r="E325" s="604"/>
      <c r="F325" s="604"/>
      <c r="G325" s="604"/>
      <c r="H325" s="604"/>
      <c r="I325" s="604"/>
      <c r="J325" s="604"/>
      <c r="K325" s="290"/>
      <c r="L325" s="252"/>
    </row>
    <row r="326" spans="1:14" s="248" customFormat="1" ht="38.1" hidden="1" customHeight="1" x14ac:dyDescent="0.2">
      <c r="B326" s="241" t="s">
        <v>369</v>
      </c>
      <c r="C326" s="613" t="s">
        <v>370</v>
      </c>
      <c r="D326" s="613"/>
      <c r="E326" s="613" t="s">
        <v>371</v>
      </c>
      <c r="F326" s="613"/>
      <c r="G326" s="613" t="s">
        <v>372</v>
      </c>
      <c r="H326" s="613"/>
      <c r="I326" s="613" t="s">
        <v>373</v>
      </c>
      <c r="J326" s="613"/>
      <c r="K326" s="290"/>
      <c r="L326" s="252"/>
    </row>
    <row r="327" spans="1:14" s="248" customFormat="1" hidden="1" x14ac:dyDescent="0.2">
      <c r="B327" s="292" t="s">
        <v>251</v>
      </c>
      <c r="C327" s="614"/>
      <c r="D327" s="614"/>
      <c r="E327" s="614"/>
      <c r="F327" s="614"/>
      <c r="G327" s="615"/>
      <c r="H327" s="615"/>
      <c r="I327" s="616">
        <f>C327+E327+G327</f>
        <v>0</v>
      </c>
      <c r="J327" s="616"/>
      <c r="K327" s="290"/>
      <c r="L327" s="252"/>
    </row>
    <row r="328" spans="1:14" s="248" customFormat="1" ht="12.75" hidden="1" customHeight="1" x14ac:dyDescent="0.2">
      <c r="B328" s="292" t="s">
        <v>252</v>
      </c>
      <c r="C328" s="614"/>
      <c r="D328" s="614"/>
      <c r="E328" s="614"/>
      <c r="F328" s="614"/>
      <c r="G328" s="615"/>
      <c r="H328" s="615"/>
      <c r="I328" s="616">
        <f>C328+E328+G328</f>
        <v>0</v>
      </c>
      <c r="J328" s="616"/>
      <c r="K328" s="290"/>
      <c r="L328" s="252"/>
    </row>
    <row r="329" spans="1:14" s="248" customFormat="1" ht="12.75" hidden="1" customHeight="1" x14ac:dyDescent="0.2">
      <c r="B329" s="292" t="s">
        <v>374</v>
      </c>
      <c r="C329" s="614"/>
      <c r="D329" s="614"/>
      <c r="E329" s="614"/>
      <c r="F329" s="614"/>
      <c r="G329" s="615"/>
      <c r="H329" s="615"/>
      <c r="I329" s="616">
        <f>C329+E329+G329</f>
        <v>0</v>
      </c>
      <c r="J329" s="616"/>
      <c r="K329" s="290"/>
      <c r="L329" s="252"/>
    </row>
    <row r="330" spans="1:14" s="248" customFormat="1" ht="12.75" hidden="1" customHeight="1" x14ac:dyDescent="0.2">
      <c r="B330" s="124" t="s">
        <v>375</v>
      </c>
      <c r="C330" s="569">
        <f>SUM(C327:C329)</f>
        <v>0</v>
      </c>
      <c r="D330" s="569"/>
      <c r="E330" s="569">
        <f>SUM(E327:E329)</f>
        <v>0</v>
      </c>
      <c r="F330" s="569"/>
      <c r="G330" s="569">
        <f>SUM(G327:G329)</f>
        <v>0</v>
      </c>
      <c r="H330" s="569"/>
      <c r="I330" s="569">
        <f>SUM(J327:J329)</f>
        <v>0</v>
      </c>
      <c r="J330" s="569"/>
      <c r="K330" s="290"/>
      <c r="L330" s="252"/>
    </row>
    <row r="331" spans="1:14" hidden="1" x14ac:dyDescent="0.2">
      <c r="B331" s="293" t="s">
        <v>376</v>
      </c>
    </row>
    <row r="332" spans="1:14" s="248" customFormat="1" ht="16.5" hidden="1" customHeight="1" x14ac:dyDescent="0.2">
      <c r="B332" s="169" t="s">
        <v>166</v>
      </c>
      <c r="C332" s="294"/>
      <c r="K332" s="295"/>
      <c r="L332" s="252"/>
    </row>
    <row r="333" spans="1:14" s="248" customFormat="1" ht="16.5" hidden="1" customHeight="1" x14ac:dyDescent="0.2">
      <c r="A333" s="169"/>
      <c r="B333" s="617" t="s">
        <v>377</v>
      </c>
      <c r="C333" s="617"/>
      <c r="D333" s="617"/>
      <c r="E333" s="617"/>
      <c r="F333" s="617"/>
      <c r="G333" s="617"/>
      <c r="H333" s="617"/>
      <c r="I333" s="296"/>
      <c r="J333" s="296"/>
      <c r="K333" s="297" t="s">
        <v>378</v>
      </c>
      <c r="L333" s="252"/>
    </row>
    <row r="334" spans="1:14" s="248" customFormat="1" ht="38.450000000000003" hidden="1" customHeight="1" x14ac:dyDescent="0.2">
      <c r="B334" s="618" t="s">
        <v>379</v>
      </c>
      <c r="C334" s="618"/>
      <c r="D334" s="618"/>
      <c r="E334" s="618"/>
      <c r="F334" s="618"/>
      <c r="G334" s="618"/>
      <c r="H334" s="618"/>
      <c r="I334" s="618"/>
      <c r="J334" s="618"/>
      <c r="K334" s="252"/>
      <c r="L334" s="252"/>
    </row>
    <row r="335" spans="1:14" s="216" customFormat="1" ht="72.599999999999994" hidden="1" customHeight="1" x14ac:dyDescent="0.2">
      <c r="B335" s="298" t="s">
        <v>380</v>
      </c>
      <c r="C335" s="298" t="s">
        <v>381</v>
      </c>
      <c r="D335" s="298" t="s">
        <v>382</v>
      </c>
      <c r="E335" s="298" t="s">
        <v>383</v>
      </c>
      <c r="F335" s="298" t="s">
        <v>384</v>
      </c>
      <c r="G335" s="298" t="s">
        <v>385</v>
      </c>
      <c r="H335" s="298" t="s">
        <v>386</v>
      </c>
      <c r="I335" s="298" t="s">
        <v>387</v>
      </c>
      <c r="J335" s="298" t="s">
        <v>388</v>
      </c>
      <c r="K335" s="219"/>
      <c r="L335" s="219"/>
    </row>
    <row r="336" spans="1:14" ht="15.6" hidden="1" customHeight="1" x14ac:dyDescent="0.2">
      <c r="B336" s="569" t="s">
        <v>389</v>
      </c>
      <c r="C336" s="569"/>
      <c r="D336" s="569"/>
      <c r="E336" s="569"/>
      <c r="F336" s="569"/>
      <c r="G336" s="569"/>
      <c r="H336" s="569"/>
      <c r="I336" s="569"/>
      <c r="J336" s="569"/>
    </row>
    <row r="337" spans="2:12" hidden="1" x14ac:dyDescent="0.2">
      <c r="B337" s="187" t="s">
        <v>251</v>
      </c>
      <c r="C337" s="187"/>
      <c r="D337" s="187"/>
      <c r="E337" s="187"/>
      <c r="F337" s="187"/>
      <c r="G337" s="187"/>
      <c r="H337" s="187"/>
      <c r="I337" s="187"/>
      <c r="J337" s="193">
        <f>E337-G337</f>
        <v>0</v>
      </c>
    </row>
    <row r="338" spans="2:12" hidden="1" x14ac:dyDescent="0.2">
      <c r="B338" s="187" t="s">
        <v>252</v>
      </c>
      <c r="C338" s="187"/>
      <c r="D338" s="187"/>
      <c r="E338" s="187"/>
      <c r="F338" s="187"/>
      <c r="G338" s="187"/>
      <c r="H338" s="187"/>
      <c r="I338" s="187"/>
      <c r="J338" s="193">
        <f>E338-G338</f>
        <v>0</v>
      </c>
    </row>
    <row r="339" spans="2:12" hidden="1" x14ac:dyDescent="0.2">
      <c r="B339" s="187" t="s">
        <v>374</v>
      </c>
      <c r="C339" s="187"/>
      <c r="D339" s="187"/>
      <c r="E339" s="187"/>
      <c r="F339" s="187"/>
      <c r="G339" s="187"/>
      <c r="H339" s="187"/>
      <c r="I339" s="187"/>
      <c r="J339" s="193">
        <f>E339-G339</f>
        <v>0</v>
      </c>
    </row>
    <row r="340" spans="2:12" hidden="1" x14ac:dyDescent="0.2">
      <c r="B340" s="187" t="s">
        <v>390</v>
      </c>
      <c r="C340" s="187"/>
      <c r="D340" s="187"/>
      <c r="E340" s="187"/>
      <c r="F340" s="187"/>
      <c r="G340" s="187"/>
      <c r="H340" s="187"/>
      <c r="I340" s="187"/>
      <c r="J340" s="193">
        <f>E340-G340</f>
        <v>0</v>
      </c>
    </row>
    <row r="341" spans="2:12" s="299" customFormat="1" hidden="1" x14ac:dyDescent="0.2">
      <c r="B341" s="112" t="s">
        <v>256</v>
      </c>
      <c r="C341" s="300" t="s">
        <v>391</v>
      </c>
      <c r="D341" s="300" t="s">
        <v>391</v>
      </c>
      <c r="E341" s="112">
        <f>SUM(E337:E340)</f>
        <v>0</v>
      </c>
      <c r="F341" s="300" t="s">
        <v>391</v>
      </c>
      <c r="G341" s="112">
        <f>SUM(G337:G340)</f>
        <v>0</v>
      </c>
      <c r="H341" s="300" t="s">
        <v>391</v>
      </c>
      <c r="I341" s="112">
        <f>SUM(I337:I340)</f>
        <v>0</v>
      </c>
      <c r="J341" s="112">
        <f>SUM(J337:J340)</f>
        <v>0</v>
      </c>
      <c r="K341" s="301">
        <f>I341-Aktivs!F35</f>
        <v>0</v>
      </c>
      <c r="L341" s="301">
        <f>J341-Aktivs!E35</f>
        <v>0</v>
      </c>
    </row>
    <row r="342" spans="2:12" ht="15.6" hidden="1" customHeight="1" x14ac:dyDescent="0.2">
      <c r="B342" s="569" t="s">
        <v>392</v>
      </c>
      <c r="C342" s="569"/>
      <c r="D342" s="569"/>
      <c r="E342" s="569"/>
      <c r="F342" s="569"/>
      <c r="G342" s="569"/>
      <c r="H342" s="569"/>
      <c r="I342" s="569"/>
      <c r="J342" s="569"/>
    </row>
    <row r="343" spans="2:12" hidden="1" x14ac:dyDescent="0.2">
      <c r="B343" s="187" t="s">
        <v>251</v>
      </c>
      <c r="C343" s="187"/>
      <c r="D343" s="187"/>
      <c r="E343" s="187"/>
      <c r="F343" s="187"/>
      <c r="G343" s="187"/>
      <c r="H343" s="187"/>
      <c r="I343" s="187"/>
      <c r="J343" s="193">
        <f>E343-G343</f>
        <v>0</v>
      </c>
    </row>
    <row r="344" spans="2:12" hidden="1" x14ac:dyDescent="0.2">
      <c r="B344" s="187" t="s">
        <v>252</v>
      </c>
      <c r="C344" s="187"/>
      <c r="D344" s="187"/>
      <c r="E344" s="187"/>
      <c r="F344" s="187"/>
      <c r="G344" s="187"/>
      <c r="H344" s="187"/>
      <c r="I344" s="187"/>
      <c r="J344" s="193">
        <f>E344-G344</f>
        <v>0</v>
      </c>
    </row>
    <row r="345" spans="2:12" hidden="1" x14ac:dyDescent="0.2">
      <c r="B345" s="187" t="s">
        <v>374</v>
      </c>
      <c r="C345" s="187"/>
      <c r="D345" s="187"/>
      <c r="E345" s="187"/>
      <c r="F345" s="187"/>
      <c r="G345" s="187"/>
      <c r="H345" s="187"/>
      <c r="I345" s="187"/>
      <c r="J345" s="193">
        <f>E345-G345</f>
        <v>0</v>
      </c>
    </row>
    <row r="346" spans="2:12" hidden="1" x14ac:dyDescent="0.2">
      <c r="B346" s="187" t="s">
        <v>390</v>
      </c>
      <c r="C346" s="187"/>
      <c r="D346" s="187"/>
      <c r="E346" s="187"/>
      <c r="F346" s="187"/>
      <c r="G346" s="187"/>
      <c r="H346" s="187"/>
      <c r="I346" s="187"/>
      <c r="J346" s="193">
        <f>E346-G346</f>
        <v>0</v>
      </c>
    </row>
    <row r="347" spans="2:12" s="299" customFormat="1" hidden="1" x14ac:dyDescent="0.2">
      <c r="B347" s="112" t="s">
        <v>256</v>
      </c>
      <c r="C347" s="300" t="s">
        <v>391</v>
      </c>
      <c r="D347" s="300" t="s">
        <v>391</v>
      </c>
      <c r="E347" s="112">
        <f>SUM(E343:E346)</f>
        <v>0</v>
      </c>
      <c r="F347" s="300" t="s">
        <v>391</v>
      </c>
      <c r="G347" s="112">
        <f>SUM(G343:G346)</f>
        <v>0</v>
      </c>
      <c r="H347" s="300" t="s">
        <v>391</v>
      </c>
      <c r="I347" s="112">
        <f>SUM(I343:I346)</f>
        <v>0</v>
      </c>
      <c r="J347" s="112">
        <f>SUM(J343:J346)</f>
        <v>0</v>
      </c>
      <c r="K347" s="301">
        <f>Aktivs!F57-Pielikums!I347</f>
        <v>0</v>
      </c>
      <c r="L347" s="301">
        <f>J347-Aktivs!E57</f>
        <v>0</v>
      </c>
    </row>
    <row r="348" spans="2:12" s="302" customFormat="1" hidden="1" x14ac:dyDescent="0.2">
      <c r="B348" s="303"/>
      <c r="C348" s="304"/>
      <c r="D348" s="304"/>
      <c r="E348" s="303"/>
      <c r="F348" s="304"/>
      <c r="G348" s="303"/>
      <c r="H348" s="304"/>
      <c r="I348" s="303"/>
      <c r="J348" s="303"/>
      <c r="K348" s="305"/>
      <c r="L348" s="305"/>
    </row>
    <row r="349" spans="2:12" hidden="1" x14ac:dyDescent="0.2">
      <c r="B349" s="169" t="s">
        <v>166</v>
      </c>
      <c r="K349" s="134" t="s">
        <v>378</v>
      </c>
    </row>
    <row r="350" spans="2:12" s="113" customFormat="1" hidden="1" x14ac:dyDescent="0.2">
      <c r="B350" s="113" t="s">
        <v>393</v>
      </c>
      <c r="H350" s="165">
        <v>2016</v>
      </c>
      <c r="I350" s="165">
        <v>2015</v>
      </c>
      <c r="J350" s="166" t="s">
        <v>394</v>
      </c>
      <c r="K350" s="134"/>
      <c r="L350" s="134"/>
    </row>
    <row r="351" spans="2:12" hidden="1" x14ac:dyDescent="0.2">
      <c r="B351" s="306"/>
      <c r="C351" s="118"/>
      <c r="D351" s="306"/>
      <c r="E351" s="306"/>
      <c r="F351" s="306"/>
      <c r="H351" s="307" t="s">
        <v>2</v>
      </c>
      <c r="I351" s="307" t="s">
        <v>2</v>
      </c>
      <c r="J351" s="308" t="s">
        <v>2</v>
      </c>
    </row>
    <row r="352" spans="2:12" ht="13.5" hidden="1" customHeight="1" x14ac:dyDescent="0.2">
      <c r="B352" s="578" t="s">
        <v>251</v>
      </c>
      <c r="C352" s="578"/>
      <c r="D352" s="578"/>
      <c r="E352" s="578"/>
      <c r="F352" s="578"/>
      <c r="G352" s="578"/>
      <c r="H352" s="309"/>
      <c r="I352" s="310"/>
      <c r="J352" s="128">
        <f>H352-I352</f>
        <v>0</v>
      </c>
    </row>
    <row r="353" spans="2:12" ht="12.75" hidden="1" customHeight="1" x14ac:dyDescent="0.2">
      <c r="B353" s="578" t="s">
        <v>252</v>
      </c>
      <c r="C353" s="578"/>
      <c r="D353" s="578"/>
      <c r="E353" s="578"/>
      <c r="F353" s="578"/>
      <c r="G353" s="578"/>
      <c r="H353" s="206"/>
      <c r="I353" s="187"/>
      <c r="J353" s="128">
        <f>H353-I353</f>
        <v>0</v>
      </c>
    </row>
    <row r="354" spans="2:12" ht="12.75" hidden="1" customHeight="1" x14ac:dyDescent="0.2">
      <c r="B354" s="578" t="s">
        <v>374</v>
      </c>
      <c r="C354" s="578"/>
      <c r="D354" s="578"/>
      <c r="E354" s="578"/>
      <c r="F354" s="578"/>
      <c r="G354" s="578"/>
      <c r="H354" s="206"/>
      <c r="I354" s="187"/>
      <c r="J354" s="128">
        <f>H354-I354</f>
        <v>0</v>
      </c>
    </row>
    <row r="355" spans="2:12" ht="13.5" hidden="1" customHeight="1" x14ac:dyDescent="0.2">
      <c r="B355" s="581" t="s">
        <v>375</v>
      </c>
      <c r="C355" s="581"/>
      <c r="D355" s="581"/>
      <c r="E355" s="581"/>
      <c r="F355" s="581"/>
      <c r="G355" s="581"/>
      <c r="H355" s="311">
        <f>SUM(H352:H354)</f>
        <v>0</v>
      </c>
      <c r="I355" s="312">
        <f>SUM(I352:I354)</f>
        <v>0</v>
      </c>
      <c r="J355" s="312">
        <f>SUM(J352:J354)</f>
        <v>0</v>
      </c>
      <c r="K355" s="119">
        <f>H355-Aktivs!E33</f>
        <v>0</v>
      </c>
      <c r="L355" s="119">
        <f>I355-Aktivs!F33</f>
        <v>0</v>
      </c>
    </row>
    <row r="356" spans="2:12" s="184" customFormat="1" hidden="1" x14ac:dyDescent="0.2">
      <c r="B356" s="313"/>
      <c r="C356" s="313"/>
      <c r="D356" s="313"/>
      <c r="E356" s="313"/>
      <c r="F356" s="313"/>
      <c r="G356" s="313"/>
      <c r="H356" s="314"/>
      <c r="I356" s="314"/>
      <c r="J356" s="314"/>
      <c r="K356" s="183"/>
      <c r="L356" s="183"/>
    </row>
    <row r="357" spans="2:12" s="248" customFormat="1" hidden="1" x14ac:dyDescent="0.2">
      <c r="B357" s="169" t="s">
        <v>166</v>
      </c>
      <c r="C357" s="315"/>
      <c r="D357" s="315"/>
      <c r="H357" s="316"/>
      <c r="I357" s="316"/>
      <c r="J357" s="316"/>
      <c r="K357" s="252"/>
      <c r="L357" s="252"/>
    </row>
    <row r="358" spans="2:12" s="113" customFormat="1" hidden="1" x14ac:dyDescent="0.2">
      <c r="B358" s="113" t="s">
        <v>395</v>
      </c>
      <c r="D358" s="317"/>
      <c r="E358" s="317"/>
      <c r="F358" s="317"/>
      <c r="H358" s="165">
        <v>2016</v>
      </c>
      <c r="I358" s="165">
        <v>2015</v>
      </c>
      <c r="J358" s="166" t="s">
        <v>394</v>
      </c>
      <c r="K358" s="134"/>
      <c r="L358" s="134"/>
    </row>
    <row r="359" spans="2:12" hidden="1" x14ac:dyDescent="0.2">
      <c r="C359" s="118"/>
      <c r="D359" s="318"/>
      <c r="E359" s="318"/>
      <c r="F359" s="318"/>
      <c r="H359" s="307" t="s">
        <v>2</v>
      </c>
      <c r="I359" s="307" t="s">
        <v>2</v>
      </c>
      <c r="J359" s="308" t="s">
        <v>2</v>
      </c>
    </row>
    <row r="360" spans="2:12" ht="12.75" hidden="1" customHeight="1" x14ac:dyDescent="0.2">
      <c r="B360" s="578" t="s">
        <v>251</v>
      </c>
      <c r="C360" s="578"/>
      <c r="D360" s="578"/>
      <c r="E360" s="578"/>
      <c r="F360" s="578"/>
      <c r="G360" s="578"/>
      <c r="H360" s="310"/>
      <c r="I360" s="310"/>
      <c r="J360" s="128">
        <f>H360-I360</f>
        <v>0</v>
      </c>
    </row>
    <row r="361" spans="2:12" ht="12.75" hidden="1" customHeight="1" x14ac:dyDescent="0.2">
      <c r="B361" s="578" t="s">
        <v>252</v>
      </c>
      <c r="C361" s="578"/>
      <c r="D361" s="578"/>
      <c r="E361" s="578"/>
      <c r="F361" s="578"/>
      <c r="G361" s="578"/>
      <c r="H361" s="187"/>
      <c r="I361" s="187"/>
      <c r="J361" s="128">
        <f>H361-I361</f>
        <v>0</v>
      </c>
    </row>
    <row r="362" spans="2:12" s="113" customFormat="1" ht="12.75" hidden="1" customHeight="1" x14ac:dyDescent="0.2">
      <c r="B362" s="578" t="s">
        <v>374</v>
      </c>
      <c r="C362" s="578"/>
      <c r="D362" s="578"/>
      <c r="E362" s="578"/>
      <c r="F362" s="578"/>
      <c r="G362" s="578"/>
      <c r="H362" s="187"/>
      <c r="I362" s="187"/>
      <c r="J362" s="128">
        <f>H362-I362</f>
        <v>0</v>
      </c>
      <c r="K362" s="134"/>
      <c r="L362" s="134"/>
    </row>
    <row r="363" spans="2:12" s="113" customFormat="1" ht="13.5" hidden="1" customHeight="1" x14ac:dyDescent="0.2">
      <c r="B363" s="581" t="s">
        <v>375</v>
      </c>
      <c r="C363" s="581"/>
      <c r="D363" s="581"/>
      <c r="E363" s="581"/>
      <c r="F363" s="581"/>
      <c r="G363" s="581"/>
      <c r="H363" s="311">
        <f>SUM(H360:H362)</f>
        <v>0</v>
      </c>
      <c r="I363" s="312">
        <f>SUM(I360:I362)</f>
        <v>0</v>
      </c>
      <c r="J363" s="312">
        <f>SUM(J360:J362)</f>
        <v>0</v>
      </c>
      <c r="K363" s="134">
        <f>H363-Aktivs!E29</f>
        <v>0</v>
      </c>
      <c r="L363" s="134">
        <f>I363-Aktivs!F29</f>
        <v>0</v>
      </c>
    </row>
    <row r="364" spans="2:12" s="319" customFormat="1" hidden="1" x14ac:dyDescent="0.2">
      <c r="B364" s="313"/>
      <c r="C364" s="313"/>
      <c r="D364" s="313"/>
      <c r="E364" s="313"/>
      <c r="F364" s="313"/>
      <c r="G364" s="313"/>
      <c r="H364" s="314"/>
      <c r="I364" s="314"/>
      <c r="J364" s="314"/>
      <c r="K364" s="320"/>
      <c r="L364" s="320"/>
    </row>
    <row r="365" spans="2:12" s="113" customFormat="1" hidden="1" x14ac:dyDescent="0.2">
      <c r="B365" s="169" t="s">
        <v>396</v>
      </c>
      <c r="C365" s="317"/>
      <c r="D365" s="317"/>
      <c r="E365" s="317"/>
      <c r="F365" s="317"/>
      <c r="G365" s="317"/>
      <c r="H365" s="165">
        <v>2016</v>
      </c>
      <c r="I365" s="165">
        <v>2015</v>
      </c>
      <c r="J365" s="166" t="s">
        <v>394</v>
      </c>
      <c r="K365" s="134"/>
      <c r="L365" s="134"/>
    </row>
    <row r="366" spans="2:12" s="113" customFormat="1" hidden="1" x14ac:dyDescent="0.2">
      <c r="B366" s="113" t="s">
        <v>397</v>
      </c>
      <c r="H366" s="307" t="s">
        <v>2</v>
      </c>
      <c r="I366" s="307" t="s">
        <v>2</v>
      </c>
      <c r="J366" s="308" t="s">
        <v>2</v>
      </c>
      <c r="K366" s="134"/>
      <c r="L366" s="134"/>
    </row>
    <row r="367" spans="2:12" ht="12.75" hidden="1" customHeight="1" x14ac:dyDescent="0.2">
      <c r="B367" s="619" t="s">
        <v>251</v>
      </c>
      <c r="C367" s="619"/>
      <c r="D367" s="619"/>
      <c r="E367" s="619"/>
      <c r="F367" s="619"/>
      <c r="G367" s="619"/>
      <c r="H367" s="310"/>
      <c r="I367" s="310"/>
      <c r="J367" s="128">
        <f>H367-I367</f>
        <v>0</v>
      </c>
    </row>
    <row r="368" spans="2:12" ht="12.75" hidden="1" customHeight="1" x14ac:dyDescent="0.2">
      <c r="B368" s="619" t="s">
        <v>252</v>
      </c>
      <c r="C368" s="619"/>
      <c r="D368" s="619"/>
      <c r="E368" s="619"/>
      <c r="F368" s="619"/>
      <c r="G368" s="619"/>
      <c r="H368" s="187"/>
      <c r="I368" s="187"/>
      <c r="J368" s="128">
        <f>H368-I368</f>
        <v>0</v>
      </c>
    </row>
    <row r="369" spans="1:12" ht="12.75" hidden="1" customHeight="1" x14ac:dyDescent="0.2">
      <c r="B369" s="619" t="s">
        <v>374</v>
      </c>
      <c r="C369" s="619"/>
      <c r="D369" s="619"/>
      <c r="E369" s="619"/>
      <c r="F369" s="619"/>
      <c r="G369" s="619"/>
      <c r="H369" s="187"/>
      <c r="I369" s="187"/>
      <c r="J369" s="128">
        <f>H369-I369</f>
        <v>0</v>
      </c>
    </row>
    <row r="370" spans="1:12" ht="12.75" hidden="1" customHeight="1" x14ac:dyDescent="0.2">
      <c r="B370" s="581" t="s">
        <v>375</v>
      </c>
      <c r="C370" s="581"/>
      <c r="D370" s="581"/>
      <c r="E370" s="581"/>
      <c r="F370" s="581"/>
      <c r="G370" s="581"/>
      <c r="H370" s="311">
        <f>SUM(H367:H369)</f>
        <v>0</v>
      </c>
      <c r="I370" s="311">
        <f>SUM(I367:I369)</f>
        <v>0</v>
      </c>
      <c r="J370" s="311">
        <f>SUM(J367:J369)</f>
        <v>0</v>
      </c>
      <c r="K370" s="119">
        <f>Aktivs!E31-Pielikums!H370</f>
        <v>0</v>
      </c>
      <c r="L370" s="119">
        <f>I370-Aktivs!F31</f>
        <v>0</v>
      </c>
    </row>
    <row r="371" spans="1:12" hidden="1" x14ac:dyDescent="0.2"/>
    <row r="372" spans="1:12" s="163" customFormat="1" ht="15.75" x14ac:dyDescent="0.25">
      <c r="A372" s="114" t="s">
        <v>398</v>
      </c>
      <c r="B372" s="620" t="s">
        <v>399</v>
      </c>
      <c r="C372" s="620"/>
      <c r="D372" s="620"/>
      <c r="E372" s="620"/>
      <c r="F372" s="620"/>
      <c r="G372" s="620"/>
      <c r="H372" s="620"/>
      <c r="I372" s="620"/>
      <c r="J372" s="620"/>
      <c r="K372" s="162"/>
      <c r="L372" s="162"/>
    </row>
    <row r="374" spans="1:12" x14ac:dyDescent="0.2">
      <c r="B374" s="169" t="s">
        <v>404</v>
      </c>
    </row>
    <row r="375" spans="1:12" x14ac:dyDescent="0.2">
      <c r="B375" s="621" t="s">
        <v>401</v>
      </c>
      <c r="C375" s="621"/>
      <c r="D375" s="621"/>
    </row>
    <row r="376" spans="1:12" x14ac:dyDescent="0.2">
      <c r="B376" s="622"/>
      <c r="C376" s="622"/>
      <c r="D376" s="622"/>
      <c r="E376" s="622"/>
      <c r="F376" s="622"/>
      <c r="G376" s="622"/>
      <c r="H376" s="449">
        <v>2022</v>
      </c>
      <c r="I376" s="449">
        <v>2021</v>
      </c>
      <c r="J376" s="450" t="s">
        <v>394</v>
      </c>
    </row>
    <row r="377" spans="1:12" x14ac:dyDescent="0.2">
      <c r="B377" s="622"/>
      <c r="C377" s="622"/>
      <c r="D377" s="622"/>
      <c r="E377" s="622"/>
      <c r="F377" s="622"/>
      <c r="G377" s="622"/>
      <c r="H377" s="449" t="s">
        <v>2</v>
      </c>
      <c r="I377" s="449" t="s">
        <v>2</v>
      </c>
      <c r="J377" s="449" t="s">
        <v>2</v>
      </c>
    </row>
    <row r="378" spans="1:12" ht="12.75" customHeight="1" x14ac:dyDescent="0.2">
      <c r="B378" s="623" t="s">
        <v>402</v>
      </c>
      <c r="C378" s="623"/>
      <c r="D378" s="623"/>
      <c r="E378" s="623"/>
      <c r="F378" s="623"/>
      <c r="G378" s="623"/>
      <c r="H378" s="451">
        <v>3688</v>
      </c>
      <c r="I378" s="452">
        <v>5139</v>
      </c>
      <c r="J378" s="453">
        <f>H378-I378</f>
        <v>-1451</v>
      </c>
    </row>
    <row r="379" spans="1:12" ht="12.75" hidden="1" customHeight="1" x14ac:dyDescent="0.2">
      <c r="B379" s="623" t="s">
        <v>403</v>
      </c>
      <c r="C379" s="623"/>
      <c r="D379" s="623"/>
      <c r="E379" s="623"/>
      <c r="F379" s="623"/>
      <c r="G379" s="623"/>
      <c r="H379" s="454"/>
      <c r="I379" s="454">
        <v>0</v>
      </c>
      <c r="J379" s="453">
        <v>0</v>
      </c>
    </row>
    <row r="380" spans="1:12" hidden="1" x14ac:dyDescent="0.2">
      <c r="B380" s="623"/>
      <c r="C380" s="623"/>
      <c r="D380" s="623"/>
      <c r="E380" s="623"/>
      <c r="F380" s="623"/>
      <c r="G380" s="623"/>
      <c r="H380" s="454"/>
      <c r="I380" s="454"/>
      <c r="J380" s="453">
        <f>H380-I380</f>
        <v>0</v>
      </c>
    </row>
    <row r="381" spans="1:12" ht="12.75" customHeight="1" x14ac:dyDescent="0.2">
      <c r="B381" s="624" t="s">
        <v>375</v>
      </c>
      <c r="C381" s="624"/>
      <c r="D381" s="624"/>
      <c r="E381" s="624"/>
      <c r="F381" s="624"/>
      <c r="G381" s="624"/>
      <c r="H381" s="455">
        <f>SUM(H378:H380)</f>
        <v>3688</v>
      </c>
      <c r="I381" s="455">
        <f>SUM(I378:I380)</f>
        <v>5139</v>
      </c>
      <c r="J381" s="455">
        <f>SUM(J378:J380)</f>
        <v>-1451</v>
      </c>
      <c r="K381" s="119">
        <f>H381-Aktivs!E49</f>
        <v>0</v>
      </c>
      <c r="L381" s="119">
        <f>I381-Aktivs!F49</f>
        <v>0</v>
      </c>
    </row>
    <row r="383" spans="1:12" x14ac:dyDescent="0.2">
      <c r="B383" s="169" t="s">
        <v>409</v>
      </c>
    </row>
    <row r="384" spans="1:12" x14ac:dyDescent="0.2">
      <c r="B384" s="621" t="s">
        <v>405</v>
      </c>
      <c r="C384" s="621"/>
      <c r="D384" s="621"/>
    </row>
    <row r="385" spans="2:12" x14ac:dyDescent="0.2">
      <c r="B385" s="622"/>
      <c r="C385" s="622"/>
      <c r="D385" s="622"/>
      <c r="E385" s="622"/>
      <c r="F385" s="622"/>
      <c r="G385" s="622"/>
      <c r="H385" s="449">
        <v>2022</v>
      </c>
      <c r="I385" s="449">
        <v>2021</v>
      </c>
      <c r="J385" s="450" t="s">
        <v>394</v>
      </c>
    </row>
    <row r="386" spans="2:12" x14ac:dyDescent="0.2">
      <c r="B386" s="622"/>
      <c r="C386" s="622"/>
      <c r="D386" s="622"/>
      <c r="E386" s="622"/>
      <c r="F386" s="622"/>
      <c r="G386" s="622"/>
      <c r="H386" s="449" t="s">
        <v>2</v>
      </c>
      <c r="I386" s="449" t="s">
        <v>2</v>
      </c>
      <c r="J386" s="449" t="s">
        <v>2</v>
      </c>
    </row>
    <row r="387" spans="2:12" ht="12.75" customHeight="1" x14ac:dyDescent="0.2">
      <c r="B387" s="623" t="s">
        <v>406</v>
      </c>
      <c r="C387" s="623"/>
      <c r="D387" s="623"/>
      <c r="E387" s="623"/>
      <c r="F387" s="623"/>
      <c r="G387" s="623"/>
      <c r="H387" s="452">
        <v>22662</v>
      </c>
      <c r="I387" s="452">
        <v>46674</v>
      </c>
      <c r="J387" s="453">
        <f>H387-I387</f>
        <v>-24012</v>
      </c>
    </row>
    <row r="388" spans="2:12" ht="12.75" customHeight="1" x14ac:dyDescent="0.2">
      <c r="B388" s="623" t="s">
        <v>407</v>
      </c>
      <c r="C388" s="623"/>
      <c r="D388" s="623"/>
      <c r="E388" s="623"/>
      <c r="F388" s="623"/>
      <c r="G388" s="623"/>
      <c r="H388" s="454">
        <v>5325</v>
      </c>
      <c r="I388" s="454">
        <v>5127</v>
      </c>
      <c r="J388" s="453">
        <f>H388-I388</f>
        <v>198</v>
      </c>
    </row>
    <row r="389" spans="2:12" ht="12.75" customHeight="1" x14ac:dyDescent="0.2">
      <c r="B389" s="625" t="s">
        <v>408</v>
      </c>
      <c r="C389" s="625"/>
      <c r="D389" s="625"/>
      <c r="E389" s="625"/>
      <c r="F389" s="625"/>
      <c r="G389" s="625"/>
      <c r="H389" s="454"/>
      <c r="I389" s="454"/>
      <c r="J389" s="453">
        <f>H389-I389</f>
        <v>0</v>
      </c>
    </row>
    <row r="390" spans="2:12" ht="13.5" customHeight="1" x14ac:dyDescent="0.2">
      <c r="B390" s="624" t="s">
        <v>375</v>
      </c>
      <c r="C390" s="624"/>
      <c r="D390" s="624"/>
      <c r="E390" s="624"/>
      <c r="F390" s="624"/>
      <c r="G390" s="624"/>
      <c r="H390" s="455">
        <f>SUM(H387:H389)</f>
        <v>27987</v>
      </c>
      <c r="I390" s="455">
        <f>SUM(I387:I389)</f>
        <v>51801</v>
      </c>
      <c r="J390" s="455">
        <f>SUM(J387:J389)</f>
        <v>-23814</v>
      </c>
      <c r="K390" s="119">
        <f>H390-Aktivs!E52</f>
        <v>0</v>
      </c>
      <c r="L390" s="119">
        <f>I390-Aktivs!F52</f>
        <v>0</v>
      </c>
    </row>
    <row r="391" spans="2:12" ht="10.5" customHeight="1" x14ac:dyDescent="0.2"/>
    <row r="392" spans="2:12" hidden="1" x14ac:dyDescent="0.2">
      <c r="B392" s="169" t="s">
        <v>166</v>
      </c>
    </row>
    <row r="393" spans="2:12" hidden="1" x14ac:dyDescent="0.2">
      <c r="B393" s="113" t="s">
        <v>395</v>
      </c>
      <c r="C393" s="113"/>
      <c r="D393" s="317"/>
    </row>
    <row r="394" spans="2:12" hidden="1" x14ac:dyDescent="0.2">
      <c r="B394" s="626"/>
      <c r="C394" s="626"/>
      <c r="D394" s="626"/>
      <c r="E394" s="626"/>
      <c r="F394" s="626"/>
      <c r="G394" s="626"/>
      <c r="H394" s="165">
        <v>2017</v>
      </c>
      <c r="I394" s="165">
        <v>2016</v>
      </c>
      <c r="J394" s="166" t="s">
        <v>394</v>
      </c>
    </row>
    <row r="395" spans="2:12" hidden="1" x14ac:dyDescent="0.2">
      <c r="B395" s="626"/>
      <c r="C395" s="626"/>
      <c r="D395" s="626"/>
      <c r="E395" s="626"/>
      <c r="F395" s="626"/>
      <c r="G395" s="626"/>
      <c r="H395" s="307" t="s">
        <v>2</v>
      </c>
      <c r="I395" s="307" t="s">
        <v>2</v>
      </c>
      <c r="J395" s="308" t="s">
        <v>2</v>
      </c>
    </row>
    <row r="396" spans="2:12" ht="12.75" hidden="1" customHeight="1" x14ac:dyDescent="0.2">
      <c r="B396" s="619" t="s">
        <v>251</v>
      </c>
      <c r="C396" s="619"/>
      <c r="D396" s="619"/>
      <c r="E396" s="619"/>
      <c r="F396" s="619"/>
      <c r="G396" s="619"/>
      <c r="H396" s="310"/>
      <c r="I396" s="310"/>
      <c r="J396" s="128">
        <f>H396-I396</f>
        <v>0</v>
      </c>
    </row>
    <row r="397" spans="2:12" ht="12.75" hidden="1" customHeight="1" x14ac:dyDescent="0.2">
      <c r="B397" s="619" t="s">
        <v>252</v>
      </c>
      <c r="C397" s="619"/>
      <c r="D397" s="619"/>
      <c r="E397" s="619"/>
      <c r="F397" s="619"/>
      <c r="G397" s="619"/>
      <c r="H397" s="187"/>
      <c r="I397" s="187"/>
      <c r="J397" s="128">
        <f>H397-I397</f>
        <v>0</v>
      </c>
    </row>
    <row r="398" spans="2:12" ht="12.75" hidden="1" customHeight="1" x14ac:dyDescent="0.2">
      <c r="B398" s="619" t="s">
        <v>374</v>
      </c>
      <c r="C398" s="619"/>
      <c r="D398" s="619"/>
      <c r="E398" s="619"/>
      <c r="F398" s="619"/>
      <c r="G398" s="619"/>
      <c r="H398" s="187"/>
      <c r="I398" s="187"/>
      <c r="J398" s="128">
        <f>H398-I398</f>
        <v>0</v>
      </c>
    </row>
    <row r="399" spans="2:12" ht="13.5" hidden="1" customHeight="1" x14ac:dyDescent="0.2">
      <c r="B399" s="581" t="s">
        <v>375</v>
      </c>
      <c r="C399" s="581"/>
      <c r="D399" s="581"/>
      <c r="E399" s="581"/>
      <c r="F399" s="581"/>
      <c r="G399" s="581"/>
      <c r="H399" s="311">
        <f>SUM(H396:H398)</f>
        <v>0</v>
      </c>
      <c r="I399" s="311">
        <f>SUM(I396:I398)</f>
        <v>0</v>
      </c>
      <c r="J399" s="311">
        <f>SUM(J396:J398)</f>
        <v>0</v>
      </c>
      <c r="K399" s="119">
        <f>H399-Aktivs!E53</f>
        <v>0</v>
      </c>
      <c r="L399" s="119">
        <f>I399-Aktivs!F53</f>
        <v>0</v>
      </c>
    </row>
    <row r="400" spans="2:12" s="184" customFormat="1" hidden="1" x14ac:dyDescent="0.2">
      <c r="B400" s="313"/>
      <c r="C400" s="313"/>
      <c r="D400" s="313"/>
      <c r="E400" s="313"/>
      <c r="F400" s="313"/>
      <c r="G400" s="313"/>
      <c r="H400" s="314"/>
      <c r="I400" s="314"/>
      <c r="J400" s="314"/>
      <c r="K400" s="183"/>
      <c r="L400" s="183"/>
    </row>
    <row r="401" spans="2:12" hidden="1" x14ac:dyDescent="0.2">
      <c r="B401" s="169" t="s">
        <v>166</v>
      </c>
    </row>
    <row r="402" spans="2:12" hidden="1" x14ac:dyDescent="0.2">
      <c r="B402" s="113" t="s">
        <v>397</v>
      </c>
      <c r="C402" s="113"/>
      <c r="D402" s="317"/>
    </row>
    <row r="403" spans="2:12" hidden="1" x14ac:dyDescent="0.2">
      <c r="B403" s="626"/>
      <c r="C403" s="626"/>
      <c r="D403" s="626"/>
      <c r="E403" s="626"/>
      <c r="F403" s="626"/>
      <c r="G403" s="626"/>
      <c r="H403" s="165">
        <v>2016</v>
      </c>
      <c r="I403" s="165">
        <v>2015</v>
      </c>
      <c r="J403" s="166" t="s">
        <v>394</v>
      </c>
    </row>
    <row r="404" spans="2:12" hidden="1" x14ac:dyDescent="0.2">
      <c r="B404" s="626"/>
      <c r="C404" s="626"/>
      <c r="D404" s="626"/>
      <c r="E404" s="626"/>
      <c r="F404" s="626"/>
      <c r="G404" s="626"/>
      <c r="H404" s="307" t="s">
        <v>2</v>
      </c>
      <c r="I404" s="307" t="s">
        <v>2</v>
      </c>
      <c r="J404" s="308" t="s">
        <v>2</v>
      </c>
    </row>
    <row r="405" spans="2:12" ht="12.75" hidden="1" customHeight="1" x14ac:dyDescent="0.2">
      <c r="B405" s="619" t="s">
        <v>251</v>
      </c>
      <c r="C405" s="619"/>
      <c r="D405" s="619"/>
      <c r="E405" s="619"/>
      <c r="F405" s="619"/>
      <c r="G405" s="619"/>
      <c r="H405" s="310"/>
      <c r="I405" s="310"/>
      <c r="J405" s="128">
        <f>H405-I405</f>
        <v>0</v>
      </c>
    </row>
    <row r="406" spans="2:12" ht="12.75" hidden="1" customHeight="1" x14ac:dyDescent="0.2">
      <c r="B406" s="619" t="s">
        <v>252</v>
      </c>
      <c r="C406" s="619"/>
      <c r="D406" s="619"/>
      <c r="E406" s="619"/>
      <c r="F406" s="619"/>
      <c r="G406" s="619"/>
      <c r="H406" s="187"/>
      <c r="I406" s="187"/>
      <c r="J406" s="128">
        <f>H406-I406</f>
        <v>0</v>
      </c>
    </row>
    <row r="407" spans="2:12" ht="12.75" hidden="1" customHeight="1" x14ac:dyDescent="0.2">
      <c r="B407" s="619" t="s">
        <v>374</v>
      </c>
      <c r="C407" s="619"/>
      <c r="D407" s="619"/>
      <c r="E407" s="619"/>
      <c r="F407" s="619"/>
      <c r="G407" s="619"/>
      <c r="H407" s="187"/>
      <c r="I407" s="187"/>
      <c r="J407" s="128">
        <f>H407-I407</f>
        <v>0</v>
      </c>
    </row>
    <row r="408" spans="2:12" ht="12.75" hidden="1" customHeight="1" x14ac:dyDescent="0.2">
      <c r="B408" s="581" t="s">
        <v>375</v>
      </c>
      <c r="C408" s="581"/>
      <c r="D408" s="581"/>
      <c r="E408" s="581"/>
      <c r="F408" s="581"/>
      <c r="G408" s="581"/>
      <c r="H408" s="311">
        <f>SUM(H405:H407)</f>
        <v>0</v>
      </c>
      <c r="I408" s="311">
        <f>SUM(I405:I407)</f>
        <v>0</v>
      </c>
      <c r="J408" s="311">
        <f>SUM(J405:J407)</f>
        <v>0</v>
      </c>
      <c r="K408" s="119">
        <f>H408-Aktivs!E54</f>
        <v>0</v>
      </c>
      <c r="L408" s="119">
        <f>I408-Aktivs!F54</f>
        <v>0</v>
      </c>
    </row>
    <row r="409" spans="2:12" s="184" customFormat="1" hidden="1" x14ac:dyDescent="0.2">
      <c r="B409" s="313"/>
      <c r="C409" s="313"/>
      <c r="D409" s="313"/>
      <c r="E409" s="313"/>
      <c r="F409" s="313"/>
      <c r="G409" s="313"/>
      <c r="H409" s="314"/>
      <c r="I409" s="314"/>
      <c r="J409" s="314"/>
      <c r="K409" s="183"/>
      <c r="L409" s="183"/>
    </row>
    <row r="410" spans="2:12" x14ac:dyDescent="0.2">
      <c r="B410" s="169" t="s">
        <v>411</v>
      </c>
    </row>
    <row r="411" spans="2:12" x14ac:dyDescent="0.2">
      <c r="B411" s="113" t="s">
        <v>204</v>
      </c>
      <c r="C411" s="113"/>
      <c r="D411" s="317"/>
    </row>
    <row r="412" spans="2:12" x14ac:dyDescent="0.2">
      <c r="B412" s="626"/>
      <c r="C412" s="626"/>
      <c r="D412" s="626"/>
      <c r="E412" s="626"/>
      <c r="F412" s="626"/>
      <c r="G412" s="626"/>
      <c r="H412" s="308">
        <v>2022</v>
      </c>
      <c r="I412" s="308">
        <v>2021</v>
      </c>
      <c r="J412" s="488" t="s">
        <v>394</v>
      </c>
    </row>
    <row r="413" spans="2:12" x14ac:dyDescent="0.2">
      <c r="B413" s="626"/>
      <c r="C413" s="626"/>
      <c r="D413" s="626"/>
      <c r="E413" s="626"/>
      <c r="F413" s="626"/>
      <c r="G413" s="627"/>
      <c r="H413" s="449" t="s">
        <v>2</v>
      </c>
      <c r="I413" s="449" t="s">
        <v>2</v>
      </c>
      <c r="J413" s="449" t="s">
        <v>2</v>
      </c>
    </row>
    <row r="414" spans="2:12" ht="22.5" customHeight="1" x14ac:dyDescent="0.2">
      <c r="B414" s="628" t="s">
        <v>410</v>
      </c>
      <c r="C414" s="628"/>
      <c r="D414" s="628"/>
      <c r="E414" s="628"/>
      <c r="F414" s="628"/>
      <c r="G414" s="629"/>
      <c r="H414" s="489">
        <v>58600</v>
      </c>
      <c r="I414" s="489">
        <v>58600</v>
      </c>
      <c r="J414" s="453">
        <f>H414-I414</f>
        <v>0</v>
      </c>
    </row>
    <row r="415" spans="2:12" ht="12.75" hidden="1" customHeight="1" x14ac:dyDescent="0.2">
      <c r="B415" s="619" t="s">
        <v>252</v>
      </c>
      <c r="C415" s="619"/>
      <c r="D415" s="619"/>
      <c r="E415" s="619"/>
      <c r="F415" s="619"/>
      <c r="G415" s="630"/>
      <c r="H415" s="454"/>
      <c r="I415" s="454"/>
      <c r="J415" s="453">
        <f>H415-I415</f>
        <v>0</v>
      </c>
    </row>
    <row r="416" spans="2:12" ht="12.75" hidden="1" customHeight="1" x14ac:dyDescent="0.2">
      <c r="B416" s="619" t="s">
        <v>374</v>
      </c>
      <c r="C416" s="619"/>
      <c r="D416" s="619"/>
      <c r="E416" s="619"/>
      <c r="F416" s="619"/>
      <c r="G416" s="630"/>
      <c r="H416" s="454"/>
      <c r="I416" s="454"/>
      <c r="J416" s="453">
        <f>H416-I416</f>
        <v>0</v>
      </c>
    </row>
    <row r="417" spans="2:12" ht="12.75" customHeight="1" x14ac:dyDescent="0.2">
      <c r="B417" s="581" t="s">
        <v>375</v>
      </c>
      <c r="C417" s="581"/>
      <c r="D417" s="581"/>
      <c r="E417" s="581"/>
      <c r="F417" s="581"/>
      <c r="G417" s="631"/>
      <c r="H417" s="455">
        <f>SUM(H414:H416)</f>
        <v>58600</v>
      </c>
      <c r="I417" s="455">
        <f>SUM(I414:I416)</f>
        <v>58600</v>
      </c>
      <c r="J417" s="455">
        <f>SUM(J414:J416)</f>
        <v>0</v>
      </c>
      <c r="K417" s="119">
        <f>H417-Aktivs!E55</f>
        <v>0</v>
      </c>
      <c r="L417" s="119">
        <f>I417-Aktivs!F55</f>
        <v>0</v>
      </c>
    </row>
    <row r="418" spans="2:12" s="184" customFormat="1" x14ac:dyDescent="0.2">
      <c r="B418" s="313"/>
      <c r="C418" s="313"/>
      <c r="D418" s="313"/>
      <c r="E418" s="313"/>
      <c r="F418" s="313"/>
      <c r="G418" s="313"/>
      <c r="H418" s="314"/>
      <c r="I418" s="314"/>
      <c r="J418" s="314"/>
      <c r="K418" s="183"/>
      <c r="L418" s="183"/>
    </row>
    <row r="419" spans="2:12" x14ac:dyDescent="0.2">
      <c r="B419" s="169" t="s">
        <v>421</v>
      </c>
    </row>
    <row r="420" spans="2:12" x14ac:dyDescent="0.2">
      <c r="B420" s="111" t="s">
        <v>412</v>
      </c>
    </row>
    <row r="421" spans="2:12" ht="33.6" customHeight="1" x14ac:dyDescent="0.2">
      <c r="B421" s="567" t="s">
        <v>413</v>
      </c>
      <c r="C421" s="567"/>
      <c r="D421" s="567"/>
      <c r="E421" s="567"/>
      <c r="F421" s="567"/>
      <c r="G421" s="567"/>
      <c r="H421" s="567"/>
      <c r="I421" s="567"/>
      <c r="J421" s="567"/>
    </row>
    <row r="422" spans="2:12" ht="36.75" customHeight="1" x14ac:dyDescent="0.2">
      <c r="B422" s="321" t="s">
        <v>414</v>
      </c>
      <c r="C422" s="632" t="s">
        <v>415</v>
      </c>
      <c r="D422" s="632"/>
      <c r="E422" s="632"/>
      <c r="F422" s="632"/>
      <c r="G422" s="321" t="s">
        <v>626</v>
      </c>
      <c r="H422" s="321" t="s">
        <v>416</v>
      </c>
      <c r="I422" s="321" t="s">
        <v>417</v>
      </c>
      <c r="J422" s="321" t="s">
        <v>633</v>
      </c>
    </row>
    <row r="423" spans="2:12" ht="12.75" customHeight="1" x14ac:dyDescent="0.2">
      <c r="B423" s="633" t="s">
        <v>223</v>
      </c>
      <c r="C423" s="633"/>
      <c r="D423" s="633"/>
      <c r="E423" s="633"/>
      <c r="F423" s="633"/>
      <c r="G423" s="322">
        <f>G424</f>
        <v>449</v>
      </c>
      <c r="H423" s="322">
        <f t="shared" ref="H423:J423" si="10">H424</f>
        <v>202</v>
      </c>
      <c r="I423" s="322">
        <f t="shared" si="10"/>
        <v>0</v>
      </c>
      <c r="J423" s="322">
        <f t="shared" si="10"/>
        <v>651</v>
      </c>
      <c r="K423" s="119">
        <f>J423-Aktivs!E58</f>
        <v>0</v>
      </c>
      <c r="L423" s="119">
        <f>G423-Aktivs!F58</f>
        <v>0</v>
      </c>
    </row>
    <row r="424" spans="2:12" ht="12.75" customHeight="1" x14ac:dyDescent="0.2">
      <c r="B424" s="323" t="s">
        <v>251</v>
      </c>
      <c r="C424" s="634" t="s">
        <v>418</v>
      </c>
      <c r="D424" s="634"/>
      <c r="E424" s="634"/>
      <c r="F424" s="634"/>
      <c r="G424" s="324">
        <v>449</v>
      </c>
      <c r="H424" s="325">
        <v>202</v>
      </c>
      <c r="I424" s="326">
        <v>0</v>
      </c>
      <c r="J424" s="327">
        <f>G424+H424+I424</f>
        <v>651</v>
      </c>
    </row>
    <row r="425" spans="2:12" ht="12.75" hidden="1" customHeight="1" x14ac:dyDescent="0.2">
      <c r="B425" s="323" t="s">
        <v>252</v>
      </c>
      <c r="C425" s="634"/>
      <c r="D425" s="634"/>
      <c r="E425" s="634"/>
      <c r="F425" s="634"/>
      <c r="G425" s="328"/>
      <c r="H425" s="329"/>
      <c r="I425" s="329"/>
      <c r="J425" s="330">
        <f>SUM(G425:I425)</f>
        <v>0</v>
      </c>
    </row>
    <row r="426" spans="2:12" ht="12.75" hidden="1" customHeight="1" x14ac:dyDescent="0.2">
      <c r="B426" s="323" t="s">
        <v>374</v>
      </c>
      <c r="C426" s="635"/>
      <c r="D426" s="635"/>
      <c r="E426" s="635"/>
      <c r="F426" s="635"/>
      <c r="G426" s="328"/>
      <c r="H426" s="329"/>
      <c r="I426" s="329"/>
      <c r="J426" s="330">
        <f>SUM(G426:I426)</f>
        <v>0</v>
      </c>
    </row>
    <row r="427" spans="2:12" ht="12.75" hidden="1" customHeight="1" x14ac:dyDescent="0.2">
      <c r="B427" s="323" t="s">
        <v>390</v>
      </c>
      <c r="C427" s="634"/>
      <c r="D427" s="634"/>
      <c r="E427" s="634"/>
      <c r="F427" s="634"/>
      <c r="G427" s="328"/>
      <c r="H427" s="329"/>
      <c r="I427" s="329"/>
      <c r="J427" s="330">
        <f>SUM(G427:I427)</f>
        <v>0</v>
      </c>
    </row>
    <row r="429" spans="2:12" hidden="1" x14ac:dyDescent="0.2">
      <c r="B429" s="169" t="s">
        <v>166</v>
      </c>
    </row>
    <row r="430" spans="2:12" hidden="1" x14ac:dyDescent="0.2">
      <c r="B430" s="113" t="s">
        <v>419</v>
      </c>
      <c r="C430" s="113"/>
      <c r="D430" s="317"/>
    </row>
    <row r="431" spans="2:12" hidden="1" x14ac:dyDescent="0.2">
      <c r="B431" s="626"/>
      <c r="C431" s="626"/>
      <c r="D431" s="626"/>
      <c r="E431" s="626"/>
      <c r="F431" s="626"/>
      <c r="G431" s="626"/>
      <c r="H431" s="165">
        <v>2017</v>
      </c>
      <c r="I431" s="165">
        <v>2016</v>
      </c>
      <c r="J431" s="166" t="s">
        <v>394</v>
      </c>
    </row>
    <row r="432" spans="2:12" hidden="1" x14ac:dyDescent="0.2">
      <c r="B432" s="626"/>
      <c r="C432" s="626"/>
      <c r="D432" s="626"/>
      <c r="E432" s="626"/>
      <c r="F432" s="626"/>
      <c r="G432" s="626"/>
      <c r="H432" s="307" t="s">
        <v>2</v>
      </c>
      <c r="I432" s="307" t="s">
        <v>2</v>
      </c>
      <c r="J432" s="308" t="s">
        <v>2</v>
      </c>
    </row>
    <row r="433" spans="1:12" ht="12.75" hidden="1" customHeight="1" x14ac:dyDescent="0.2">
      <c r="B433" s="619" t="s">
        <v>420</v>
      </c>
      <c r="C433" s="619"/>
      <c r="D433" s="619"/>
      <c r="E433" s="619"/>
      <c r="F433" s="619"/>
      <c r="G433" s="619"/>
      <c r="H433" s="310"/>
      <c r="I433" s="310"/>
      <c r="J433" s="128">
        <f>H433-I433</f>
        <v>0</v>
      </c>
    </row>
    <row r="434" spans="1:12" ht="12.75" hidden="1" customHeight="1" x14ac:dyDescent="0.2">
      <c r="B434" s="619" t="s">
        <v>252</v>
      </c>
      <c r="C434" s="619"/>
      <c r="D434" s="619"/>
      <c r="E434" s="619"/>
      <c r="F434" s="619"/>
      <c r="G434" s="619"/>
      <c r="H434" s="187"/>
      <c r="I434" s="187"/>
      <c r="J434" s="128">
        <f>H434-I434</f>
        <v>0</v>
      </c>
    </row>
    <row r="435" spans="1:12" ht="12.75" hidden="1" customHeight="1" x14ac:dyDescent="0.2">
      <c r="B435" s="619" t="s">
        <v>374</v>
      </c>
      <c r="C435" s="619"/>
      <c r="D435" s="619"/>
      <c r="E435" s="619"/>
      <c r="F435" s="619"/>
      <c r="G435" s="619"/>
      <c r="H435" s="187"/>
      <c r="I435" s="187"/>
      <c r="J435" s="128">
        <f>H435-I435</f>
        <v>0</v>
      </c>
    </row>
    <row r="436" spans="1:12" ht="13.5" hidden="1" customHeight="1" x14ac:dyDescent="0.2">
      <c r="B436" s="581" t="s">
        <v>375</v>
      </c>
      <c r="C436" s="581"/>
      <c r="D436" s="581"/>
      <c r="E436" s="581"/>
      <c r="F436" s="581"/>
      <c r="G436" s="581"/>
      <c r="H436" s="311">
        <f>SUM(H433:H435)</f>
        <v>0</v>
      </c>
      <c r="I436" s="311">
        <f>SUM(I433:I435)</f>
        <v>0</v>
      </c>
      <c r="J436" s="311">
        <f>SUM(J433:J435)</f>
        <v>0</v>
      </c>
      <c r="K436" s="119">
        <f>H436-Aktivs!E58</f>
        <v>-651</v>
      </c>
      <c r="L436" s="119">
        <f>I436-Aktivs!F59</f>
        <v>0</v>
      </c>
    </row>
    <row r="437" spans="1:12" hidden="1" x14ac:dyDescent="0.2"/>
    <row r="438" spans="1:12" x14ac:dyDescent="0.2">
      <c r="B438" s="169" t="s">
        <v>427</v>
      </c>
    </row>
    <row r="439" spans="1:12" x14ac:dyDescent="0.2">
      <c r="B439" s="113" t="s">
        <v>422</v>
      </c>
      <c r="C439" s="113"/>
      <c r="D439" s="317"/>
    </row>
    <row r="440" spans="1:12" x14ac:dyDescent="0.2">
      <c r="B440" s="622"/>
      <c r="C440" s="622"/>
      <c r="D440" s="622"/>
      <c r="E440" s="622"/>
      <c r="F440" s="622"/>
      <c r="G440" s="622"/>
      <c r="H440" s="449">
        <v>2022</v>
      </c>
      <c r="I440" s="449">
        <v>2021</v>
      </c>
      <c r="J440" s="450" t="s">
        <v>394</v>
      </c>
    </row>
    <row r="441" spans="1:12" x14ac:dyDescent="0.2">
      <c r="B441" s="622"/>
      <c r="C441" s="622"/>
      <c r="D441" s="622"/>
      <c r="E441" s="622"/>
      <c r="F441" s="622"/>
      <c r="G441" s="622"/>
      <c r="H441" s="449" t="s">
        <v>2</v>
      </c>
      <c r="I441" s="449" t="s">
        <v>2</v>
      </c>
      <c r="J441" s="449" t="s">
        <v>2</v>
      </c>
    </row>
    <row r="442" spans="1:12" ht="13.5" customHeight="1" x14ac:dyDescent="0.2">
      <c r="B442" s="623" t="s">
        <v>423</v>
      </c>
      <c r="C442" s="623"/>
      <c r="D442" s="623"/>
      <c r="E442" s="623"/>
      <c r="F442" s="623"/>
      <c r="G442" s="623"/>
      <c r="H442" s="452">
        <v>506</v>
      </c>
      <c r="I442" s="452">
        <v>570</v>
      </c>
      <c r="J442" s="453">
        <f>H442-I442</f>
        <v>-64</v>
      </c>
    </row>
    <row r="443" spans="1:12" ht="12.75" customHeight="1" x14ac:dyDescent="0.2">
      <c r="B443" s="623" t="s">
        <v>424</v>
      </c>
      <c r="C443" s="623"/>
      <c r="D443" s="623"/>
      <c r="E443" s="623"/>
      <c r="F443" s="623"/>
      <c r="G443" s="623"/>
      <c r="H443" s="454">
        <v>340916</v>
      </c>
      <c r="I443" s="454">
        <v>270058</v>
      </c>
      <c r="J443" s="453">
        <f>H443-I443</f>
        <v>70858</v>
      </c>
    </row>
    <row r="444" spans="1:12" x14ac:dyDescent="0.2">
      <c r="B444" s="636" t="s">
        <v>223</v>
      </c>
      <c r="C444" s="636"/>
      <c r="D444" s="636"/>
      <c r="E444" s="636"/>
      <c r="F444" s="636"/>
      <c r="G444" s="636"/>
      <c r="H444" s="450">
        <f>SUM(H442:H443)</f>
        <v>341422</v>
      </c>
      <c r="I444" s="450">
        <f>SUM(I442:I443)</f>
        <v>270628</v>
      </c>
      <c r="J444" s="450">
        <f>SUM(J442:J443)</f>
        <v>70794</v>
      </c>
      <c r="K444" s="119">
        <f>H444-Aktivs!E67</f>
        <v>0</v>
      </c>
      <c r="L444" s="119">
        <f>I444-Aktivs!F67</f>
        <v>0</v>
      </c>
    </row>
    <row r="445" spans="1:12" s="184" customFormat="1" x14ac:dyDescent="0.2">
      <c r="B445" s="331"/>
      <c r="C445" s="331"/>
      <c r="D445" s="331"/>
      <c r="E445" s="331"/>
      <c r="F445" s="331"/>
      <c r="G445" s="331"/>
      <c r="H445" s="332"/>
      <c r="I445" s="332"/>
      <c r="J445" s="332"/>
      <c r="K445" s="183"/>
      <c r="L445" s="183"/>
    </row>
    <row r="446" spans="1:12" ht="15.75" x14ac:dyDescent="0.25">
      <c r="B446" s="161" t="s">
        <v>113</v>
      </c>
    </row>
    <row r="447" spans="1:12" s="120" customFormat="1" ht="15.75" x14ac:dyDescent="0.25">
      <c r="A447" s="120" t="s">
        <v>425</v>
      </c>
      <c r="B447" s="115" t="s">
        <v>426</v>
      </c>
      <c r="K447" s="121"/>
      <c r="L447" s="121"/>
    </row>
    <row r="448" spans="1:12" s="120" customFormat="1" ht="12.75" customHeight="1" x14ac:dyDescent="0.25">
      <c r="B448" s="115"/>
      <c r="K448" s="121"/>
      <c r="L448" s="121"/>
    </row>
    <row r="449" spans="2:12" x14ac:dyDescent="0.2">
      <c r="B449" s="111" t="s">
        <v>430</v>
      </c>
    </row>
    <row r="450" spans="2:12" x14ac:dyDescent="0.2">
      <c r="B450" s="111" t="s">
        <v>428</v>
      </c>
    </row>
    <row r="451" spans="2:12" x14ac:dyDescent="0.2">
      <c r="B451" s="622"/>
      <c r="C451" s="622"/>
      <c r="D451" s="622"/>
      <c r="E451" s="622"/>
      <c r="F451" s="622"/>
      <c r="G451" s="622"/>
      <c r="H451" s="449">
        <v>2022</v>
      </c>
      <c r="I451" s="449">
        <v>2021</v>
      </c>
      <c r="J451" s="450" t="s">
        <v>394</v>
      </c>
    </row>
    <row r="452" spans="2:12" x14ac:dyDescent="0.2">
      <c r="B452" s="622"/>
      <c r="C452" s="622"/>
      <c r="D452" s="622"/>
      <c r="E452" s="622"/>
      <c r="F452" s="622"/>
      <c r="G452" s="622"/>
      <c r="H452" s="449" t="s">
        <v>2</v>
      </c>
      <c r="I452" s="449" t="s">
        <v>2</v>
      </c>
      <c r="J452" s="449" t="s">
        <v>2</v>
      </c>
    </row>
    <row r="453" spans="2:12" ht="13.5" customHeight="1" x14ac:dyDescent="0.2">
      <c r="B453" s="623" t="s">
        <v>429</v>
      </c>
      <c r="C453" s="623"/>
      <c r="D453" s="623"/>
      <c r="E453" s="623"/>
      <c r="F453" s="623"/>
      <c r="G453" s="623"/>
      <c r="H453" s="452">
        <v>414901</v>
      </c>
      <c r="I453" s="452">
        <v>414901</v>
      </c>
      <c r="J453" s="453">
        <f>H453-I453</f>
        <v>0</v>
      </c>
      <c r="K453" s="119">
        <f>Pasivs!E5</f>
        <v>0</v>
      </c>
      <c r="L453" s="119">
        <f>I453-Pasivs!F6</f>
        <v>0</v>
      </c>
    </row>
    <row r="455" spans="2:12" x14ac:dyDescent="0.2">
      <c r="B455" s="169" t="s">
        <v>520</v>
      </c>
      <c r="K455" s="225" t="s">
        <v>431</v>
      </c>
    </row>
    <row r="456" spans="2:12" x14ac:dyDescent="0.2">
      <c r="B456" s="148" t="s">
        <v>432</v>
      </c>
    </row>
    <row r="457" spans="2:12" x14ac:dyDescent="0.2">
      <c r="C457" s="110" t="s">
        <v>433</v>
      </c>
    </row>
    <row r="458" spans="2:12" s="113" customFormat="1" ht="40.35" customHeight="1" x14ac:dyDescent="0.2">
      <c r="B458" s="637" t="s">
        <v>434</v>
      </c>
      <c r="C458" s="637"/>
      <c r="D458" s="637"/>
      <c r="E458" s="571" t="s">
        <v>435</v>
      </c>
      <c r="F458" s="571"/>
      <c r="G458" s="571"/>
      <c r="H458" s="638" t="s">
        <v>436</v>
      </c>
      <c r="I458" s="638"/>
      <c r="J458" s="638"/>
      <c r="K458" s="134"/>
      <c r="L458" s="134"/>
    </row>
    <row r="459" spans="2:12" ht="62.25" customHeight="1" x14ac:dyDescent="0.2">
      <c r="B459" s="637"/>
      <c r="C459" s="637"/>
      <c r="D459" s="637"/>
      <c r="E459" s="298" t="s">
        <v>437</v>
      </c>
      <c r="F459" s="298" t="s">
        <v>438</v>
      </c>
      <c r="G459" s="298" t="s">
        <v>439</v>
      </c>
      <c r="H459" s="298" t="s">
        <v>440</v>
      </c>
      <c r="I459" s="298" t="s">
        <v>441</v>
      </c>
      <c r="J459" s="298" t="s">
        <v>442</v>
      </c>
      <c r="K459" s="239"/>
    </row>
    <row r="460" spans="2:12" s="113" customFormat="1" ht="18" hidden="1" customHeight="1" x14ac:dyDescent="0.2">
      <c r="B460" s="613" t="s">
        <v>443</v>
      </c>
      <c r="C460" s="613"/>
      <c r="D460" s="613"/>
      <c r="E460" s="185">
        <f t="shared" ref="E460:J460" si="11">SUM(E461:E463)</f>
        <v>0</v>
      </c>
      <c r="F460" s="124">
        <f t="shared" si="11"/>
        <v>0</v>
      </c>
      <c r="G460" s="124">
        <f t="shared" si="11"/>
        <v>0</v>
      </c>
      <c r="H460" s="124">
        <f t="shared" si="11"/>
        <v>0</v>
      </c>
      <c r="I460" s="186">
        <f t="shared" si="11"/>
        <v>0</v>
      </c>
      <c r="J460" s="186">
        <f t="shared" si="11"/>
        <v>0</v>
      </c>
      <c r="K460" s="333"/>
      <c r="L460" s="134"/>
    </row>
    <row r="461" spans="2:12" ht="12.75" hidden="1" customHeight="1" x14ac:dyDescent="0.2">
      <c r="B461" s="639" t="s">
        <v>444</v>
      </c>
      <c r="C461" s="639"/>
      <c r="D461" s="639"/>
      <c r="E461" s="334"/>
      <c r="F461" s="187"/>
      <c r="G461" s="187"/>
      <c r="H461" s="188"/>
      <c r="I461" s="127"/>
      <c r="J461" s="127"/>
      <c r="K461" s="335"/>
    </row>
    <row r="462" spans="2:12" ht="12.75" hidden="1" customHeight="1" x14ac:dyDescent="0.2">
      <c r="B462" s="639" t="s">
        <v>445</v>
      </c>
      <c r="C462" s="639"/>
      <c r="D462" s="639"/>
      <c r="E462" s="334"/>
      <c r="F462" s="187"/>
      <c r="G462" s="187"/>
      <c r="H462" s="188"/>
      <c r="I462" s="127"/>
      <c r="J462" s="127"/>
      <c r="K462" s="335"/>
    </row>
    <row r="463" spans="2:12" ht="12.75" hidden="1" customHeight="1" x14ac:dyDescent="0.2">
      <c r="B463" s="639" t="s">
        <v>446</v>
      </c>
      <c r="C463" s="639"/>
      <c r="D463" s="639"/>
      <c r="E463" s="334"/>
      <c r="F463" s="187"/>
      <c r="G463" s="187"/>
      <c r="H463" s="188"/>
      <c r="I463" s="127"/>
      <c r="J463" s="127"/>
      <c r="K463" s="335"/>
    </row>
    <row r="464" spans="2:12" s="113" customFormat="1" ht="17.45" hidden="1" customHeight="1" x14ac:dyDescent="0.2">
      <c r="B464" s="613" t="s">
        <v>447</v>
      </c>
      <c r="C464" s="613"/>
      <c r="D464" s="613"/>
      <c r="E464" s="185">
        <f t="shared" ref="E464:J464" si="12">SUM(E465:E467)</f>
        <v>0</v>
      </c>
      <c r="F464" s="124">
        <f t="shared" si="12"/>
        <v>0</v>
      </c>
      <c r="G464" s="124">
        <f t="shared" si="12"/>
        <v>0</v>
      </c>
      <c r="H464" s="336">
        <f t="shared" si="12"/>
        <v>0</v>
      </c>
      <c r="I464" s="124">
        <f t="shared" si="12"/>
        <v>0</v>
      </c>
      <c r="J464" s="124">
        <f t="shared" si="12"/>
        <v>0</v>
      </c>
      <c r="K464" s="333"/>
      <c r="L464" s="134"/>
    </row>
    <row r="465" spans="1:12" ht="12.75" hidden="1" customHeight="1" x14ac:dyDescent="0.2">
      <c r="B465" s="639" t="s">
        <v>444</v>
      </c>
      <c r="C465" s="639"/>
      <c r="D465" s="639"/>
      <c r="E465" s="334"/>
      <c r="F465" s="187"/>
      <c r="G465" s="187"/>
      <c r="H465" s="188"/>
      <c r="I465" s="127"/>
      <c r="J465" s="127"/>
      <c r="K465" s="335"/>
    </row>
    <row r="466" spans="1:12" ht="12.75" hidden="1" customHeight="1" x14ac:dyDescent="0.2">
      <c r="B466" s="639" t="s">
        <v>445</v>
      </c>
      <c r="C466" s="639"/>
      <c r="D466" s="639"/>
      <c r="E466" s="334"/>
      <c r="F466" s="187"/>
      <c r="G466" s="187"/>
      <c r="H466" s="188"/>
      <c r="I466" s="127"/>
      <c r="J466" s="127"/>
      <c r="K466" s="335"/>
    </row>
    <row r="467" spans="1:12" ht="6" hidden="1" customHeight="1" x14ac:dyDescent="0.2">
      <c r="B467" s="639" t="s">
        <v>446</v>
      </c>
      <c r="C467" s="639"/>
      <c r="D467" s="639"/>
      <c r="E467" s="334"/>
      <c r="F467" s="187"/>
      <c r="G467" s="187"/>
      <c r="H467" s="188"/>
      <c r="I467" s="127"/>
      <c r="J467" s="127"/>
      <c r="K467" s="335"/>
    </row>
    <row r="468" spans="1:12" s="113" customFormat="1" ht="25.5" customHeight="1" x14ac:dyDescent="0.2">
      <c r="B468" s="613" t="s">
        <v>448</v>
      </c>
      <c r="C468" s="613"/>
      <c r="D468" s="613"/>
      <c r="E468" s="185">
        <v>753</v>
      </c>
      <c r="F468" s="124">
        <v>753</v>
      </c>
      <c r="G468" s="124">
        <f t="shared" ref="G468:H468" si="13">SUM(G469:G471)</f>
        <v>0</v>
      </c>
      <c r="H468" s="336">
        <f t="shared" si="13"/>
        <v>0</v>
      </c>
      <c r="I468" s="124">
        <v>0</v>
      </c>
      <c r="J468" s="124">
        <v>0</v>
      </c>
      <c r="K468" s="333"/>
      <c r="L468" s="134"/>
    </row>
    <row r="469" spans="1:12" x14ac:dyDescent="0.2">
      <c r="B469" s="639" t="s">
        <v>444</v>
      </c>
      <c r="C469" s="639"/>
      <c r="D469" s="639"/>
      <c r="E469" s="334">
        <v>753</v>
      </c>
      <c r="F469" s="187">
        <v>753</v>
      </c>
      <c r="G469" s="187">
        <f>E469-F469</f>
        <v>0</v>
      </c>
      <c r="H469" s="188">
        <v>0</v>
      </c>
      <c r="I469" s="127">
        <v>0</v>
      </c>
      <c r="J469" s="127">
        <v>0</v>
      </c>
      <c r="K469" s="335"/>
    </row>
    <row r="470" spans="1:12" x14ac:dyDescent="0.2">
      <c r="B470" s="639" t="s">
        <v>445</v>
      </c>
      <c r="C470" s="639"/>
      <c r="D470" s="639"/>
      <c r="E470" s="334"/>
      <c r="F470" s="187"/>
      <c r="G470" s="187"/>
      <c r="H470" s="188"/>
      <c r="I470" s="127"/>
      <c r="J470" s="127"/>
      <c r="K470" s="335"/>
    </row>
    <row r="471" spans="1:12" x14ac:dyDescent="0.2">
      <c r="B471" s="639" t="s">
        <v>446</v>
      </c>
      <c r="C471" s="639"/>
      <c r="D471" s="639"/>
      <c r="E471" s="334"/>
      <c r="F471" s="187"/>
      <c r="G471" s="187"/>
      <c r="H471" s="188"/>
      <c r="I471" s="127"/>
      <c r="J471" s="127"/>
      <c r="K471" s="335"/>
    </row>
    <row r="472" spans="1:12" s="113" customFormat="1" ht="9.75" hidden="1" customHeight="1" x14ac:dyDescent="0.2">
      <c r="B472" s="613" t="s">
        <v>449</v>
      </c>
      <c r="C472" s="613"/>
      <c r="D472" s="613"/>
      <c r="E472" s="185">
        <f t="shared" ref="E472:J472" si="14">SUM(E473:E475)</f>
        <v>0</v>
      </c>
      <c r="F472" s="124">
        <f t="shared" si="14"/>
        <v>0</v>
      </c>
      <c r="G472" s="124">
        <f t="shared" si="14"/>
        <v>0</v>
      </c>
      <c r="H472" s="336">
        <f t="shared" si="14"/>
        <v>0</v>
      </c>
      <c r="I472" s="124">
        <f t="shared" si="14"/>
        <v>0</v>
      </c>
      <c r="J472" s="124">
        <f t="shared" si="14"/>
        <v>0</v>
      </c>
      <c r="K472" s="333"/>
      <c r="L472" s="134"/>
    </row>
    <row r="473" spans="1:12" hidden="1" x14ac:dyDescent="0.2">
      <c r="B473" s="639" t="s">
        <v>444</v>
      </c>
      <c r="C473" s="639"/>
      <c r="D473" s="639"/>
      <c r="E473" s="334"/>
      <c r="F473" s="187"/>
      <c r="G473" s="187"/>
      <c r="H473" s="188"/>
      <c r="I473" s="127"/>
      <c r="J473" s="127"/>
      <c r="K473" s="335"/>
    </row>
    <row r="474" spans="1:12" hidden="1" x14ac:dyDescent="0.2">
      <c r="B474" s="639" t="s">
        <v>445</v>
      </c>
      <c r="C474" s="639"/>
      <c r="D474" s="639"/>
      <c r="E474" s="334"/>
      <c r="F474" s="187"/>
      <c r="G474" s="187"/>
      <c r="H474" s="188"/>
      <c r="I474" s="127"/>
      <c r="J474" s="127"/>
      <c r="K474" s="335"/>
    </row>
    <row r="475" spans="1:12" hidden="1" x14ac:dyDescent="0.2">
      <c r="B475" s="639" t="s">
        <v>446</v>
      </c>
      <c r="C475" s="639"/>
      <c r="D475" s="639"/>
      <c r="E475" s="334"/>
      <c r="F475" s="187"/>
      <c r="G475" s="187"/>
      <c r="H475" s="188"/>
      <c r="I475" s="127"/>
      <c r="J475" s="127"/>
      <c r="K475" s="335"/>
    </row>
    <row r="476" spans="1:12" s="113" customFormat="1" x14ac:dyDescent="0.2">
      <c r="B476" s="613" t="s">
        <v>256</v>
      </c>
      <c r="C476" s="613"/>
      <c r="D476" s="613"/>
      <c r="E476" s="185">
        <f t="shared" ref="E476:J476" si="15">E460+E464+E468+E472</f>
        <v>753</v>
      </c>
      <c r="F476" s="124">
        <v>753</v>
      </c>
      <c r="G476" s="124">
        <f t="shared" si="15"/>
        <v>0</v>
      </c>
      <c r="H476" s="336">
        <f t="shared" si="15"/>
        <v>0</v>
      </c>
      <c r="I476" s="124">
        <f t="shared" si="15"/>
        <v>0</v>
      </c>
      <c r="J476" s="124">
        <f t="shared" si="15"/>
        <v>0</v>
      </c>
      <c r="K476" s="337">
        <f>E476-Pasivs!F8</f>
        <v>0</v>
      </c>
      <c r="L476" s="338">
        <f>F476-Pasivs!E8</f>
        <v>0</v>
      </c>
    </row>
    <row r="478" spans="1:12" s="339" customFormat="1" ht="39.75" hidden="1" customHeight="1" x14ac:dyDescent="0.2">
      <c r="B478" s="640"/>
      <c r="C478" s="640"/>
      <c r="D478" s="640"/>
      <c r="E478" s="640"/>
      <c r="F478" s="640"/>
      <c r="G478" s="640"/>
      <c r="H478" s="640"/>
      <c r="I478" s="640"/>
      <c r="J478" s="640"/>
      <c r="K478" s="340"/>
      <c r="L478" s="341"/>
    </row>
    <row r="479" spans="1:12" ht="17.25" hidden="1" customHeight="1" x14ac:dyDescent="0.2">
      <c r="B479" s="342"/>
      <c r="C479" s="342"/>
      <c r="D479" s="342"/>
      <c r="E479" s="342"/>
      <c r="F479" s="342"/>
      <c r="G479" s="342"/>
      <c r="H479" s="342"/>
      <c r="I479" s="342"/>
      <c r="J479" s="342"/>
      <c r="K479" s="343"/>
    </row>
    <row r="480" spans="1:12" s="114" customFormat="1" ht="15.75" hidden="1" x14ac:dyDescent="0.25">
      <c r="A480" s="344" t="s">
        <v>450</v>
      </c>
      <c r="B480" s="120" t="s">
        <v>451</v>
      </c>
      <c r="K480" s="211"/>
      <c r="L480" s="211"/>
    </row>
    <row r="481" spans="1:12" s="114" customFormat="1" ht="10.5" hidden="1" customHeight="1" x14ac:dyDescent="0.25">
      <c r="A481" s="344"/>
      <c r="B481" s="120"/>
      <c r="K481" s="211"/>
      <c r="L481" s="211"/>
    </row>
    <row r="482" spans="1:12" hidden="1" x14ac:dyDescent="0.2">
      <c r="B482" s="111" t="s">
        <v>166</v>
      </c>
      <c r="C482" s="345"/>
      <c r="D482" s="345"/>
      <c r="E482" s="345"/>
      <c r="F482" s="346"/>
      <c r="G482" s="345"/>
      <c r="H482" s="345"/>
      <c r="I482" s="345"/>
      <c r="J482" s="347"/>
    </row>
    <row r="483" spans="1:12" hidden="1" x14ac:dyDescent="0.2">
      <c r="B483" s="111" t="s">
        <v>452</v>
      </c>
      <c r="C483" s="345"/>
      <c r="D483" s="345"/>
      <c r="E483" s="345"/>
      <c r="F483" s="346"/>
      <c r="G483" s="345"/>
      <c r="H483" s="345"/>
      <c r="I483" s="345"/>
      <c r="J483" s="347"/>
    </row>
    <row r="484" spans="1:12" ht="29.1" hidden="1" customHeight="1" x14ac:dyDescent="0.2">
      <c r="A484" s="602" t="s">
        <v>453</v>
      </c>
      <c r="B484" s="602"/>
      <c r="C484" s="602" t="s">
        <v>454</v>
      </c>
      <c r="D484" s="602"/>
      <c r="E484" s="602" t="s">
        <v>455</v>
      </c>
      <c r="F484" s="602"/>
      <c r="G484" s="602" t="s">
        <v>456</v>
      </c>
      <c r="H484" s="602"/>
      <c r="I484" s="602" t="s">
        <v>457</v>
      </c>
      <c r="J484" s="602"/>
    </row>
    <row r="485" spans="1:12" hidden="1" x14ac:dyDescent="0.2">
      <c r="A485" s="641"/>
      <c r="B485" s="641"/>
      <c r="C485" s="642"/>
      <c r="D485" s="642"/>
      <c r="E485" s="642"/>
      <c r="F485" s="642"/>
      <c r="G485" s="642"/>
      <c r="H485" s="642"/>
      <c r="I485" s="643"/>
      <c r="J485" s="643"/>
    </row>
    <row r="486" spans="1:12" hidden="1" x14ac:dyDescent="0.2">
      <c r="A486" s="641"/>
      <c r="B486" s="641"/>
      <c r="C486" s="642"/>
      <c r="D486" s="642"/>
      <c r="E486" s="644"/>
      <c r="F486" s="644"/>
      <c r="G486" s="642"/>
      <c r="H486" s="642"/>
      <c r="I486" s="642"/>
      <c r="J486" s="642"/>
    </row>
    <row r="487" spans="1:12" hidden="1" x14ac:dyDescent="0.2">
      <c r="A487" s="564"/>
      <c r="B487" s="564"/>
      <c r="C487" s="645">
        <f>C485+C486</f>
        <v>0</v>
      </c>
      <c r="D487" s="645"/>
      <c r="E487" s="645">
        <f>E485+E486</f>
        <v>0</v>
      </c>
      <c r="F487" s="645"/>
      <c r="G487" s="645">
        <f>G485+G486</f>
        <v>0</v>
      </c>
      <c r="H487" s="645"/>
      <c r="I487" s="645">
        <f>I485+I486</f>
        <v>0</v>
      </c>
      <c r="J487" s="645"/>
      <c r="K487" s="119">
        <f>C487-Pasivs!F25</f>
        <v>0</v>
      </c>
      <c r="L487" s="119">
        <f>I487-Pasivs!E25</f>
        <v>0</v>
      </c>
    </row>
    <row r="488" spans="1:12" s="248" customFormat="1" hidden="1" x14ac:dyDescent="0.2">
      <c r="A488" s="348"/>
      <c r="B488" s="348"/>
      <c r="C488" s="349"/>
      <c r="D488" s="349"/>
      <c r="E488" s="349"/>
      <c r="F488" s="349"/>
      <c r="G488" s="349"/>
      <c r="H488" s="349"/>
      <c r="I488" s="349"/>
      <c r="J488" s="349"/>
      <c r="K488" s="252"/>
      <c r="L488" s="252"/>
    </row>
    <row r="489" spans="1:12" s="248" customFormat="1" ht="15.75" hidden="1" x14ac:dyDescent="0.25">
      <c r="A489" s="350" t="s">
        <v>458</v>
      </c>
      <c r="B489" s="646" t="s">
        <v>459</v>
      </c>
      <c r="C489" s="646"/>
      <c r="D489" s="646"/>
      <c r="E489" s="646"/>
      <c r="F489" s="349"/>
      <c r="G489" s="349"/>
      <c r="H489" s="349"/>
      <c r="I489" s="349"/>
      <c r="J489" s="349"/>
      <c r="K489" s="252"/>
      <c r="L489" s="252"/>
    </row>
    <row r="490" spans="1:12" s="248" customFormat="1" ht="11.25" hidden="1" customHeight="1" x14ac:dyDescent="0.25">
      <c r="A490" s="350"/>
      <c r="B490" s="351"/>
      <c r="C490" s="351"/>
      <c r="D490" s="351"/>
      <c r="E490" s="351"/>
      <c r="F490" s="349"/>
      <c r="G490" s="349"/>
      <c r="H490" s="349"/>
      <c r="I490" s="349"/>
      <c r="J490" s="349"/>
      <c r="K490" s="252"/>
      <c r="L490" s="252"/>
    </row>
    <row r="491" spans="1:12" s="248" customFormat="1" hidden="1" x14ac:dyDescent="0.2">
      <c r="A491" s="348"/>
      <c r="B491" s="169" t="s">
        <v>166</v>
      </c>
      <c r="C491" s="349"/>
      <c r="D491" s="349"/>
      <c r="E491" s="349"/>
      <c r="F491" s="349"/>
      <c r="G491" s="349"/>
      <c r="H491" s="349"/>
      <c r="I491" s="349"/>
      <c r="J491" s="349"/>
      <c r="K491" s="252"/>
      <c r="L491" s="252"/>
    </row>
    <row r="492" spans="1:12" s="248" customFormat="1" hidden="1" x14ac:dyDescent="0.2">
      <c r="A492" s="348"/>
      <c r="B492" s="317" t="s">
        <v>460</v>
      </c>
      <c r="C492" s="349"/>
      <c r="D492" s="349"/>
      <c r="E492" s="349"/>
      <c r="F492" s="349"/>
      <c r="G492" s="349"/>
      <c r="H492" s="349"/>
      <c r="I492" s="349"/>
      <c r="J492" s="165" t="s">
        <v>2</v>
      </c>
      <c r="K492" s="252"/>
      <c r="L492" s="252"/>
    </row>
    <row r="493" spans="1:12" s="357" customFormat="1" ht="12.75" hidden="1" customHeight="1" x14ac:dyDescent="0.2">
      <c r="A493" s="352"/>
      <c r="B493" s="647" t="s">
        <v>461</v>
      </c>
      <c r="C493" s="647"/>
      <c r="D493" s="648" t="s">
        <v>462</v>
      </c>
      <c r="E493" s="648"/>
      <c r="F493" s="648"/>
      <c r="G493" s="649" t="s">
        <v>463</v>
      </c>
      <c r="H493" s="355">
        <v>42735</v>
      </c>
      <c r="I493" s="355">
        <v>42369</v>
      </c>
      <c r="J493" s="649" t="s">
        <v>464</v>
      </c>
      <c r="K493" s="356"/>
      <c r="L493" s="356"/>
    </row>
    <row r="494" spans="1:12" s="357" customFormat="1" ht="38.25" hidden="1" x14ac:dyDescent="0.2">
      <c r="A494" s="352"/>
      <c r="B494" s="647"/>
      <c r="C494" s="647"/>
      <c r="D494" s="353" t="s">
        <v>382</v>
      </c>
      <c r="E494" s="353" t="s">
        <v>465</v>
      </c>
      <c r="F494" s="353" t="s">
        <v>466</v>
      </c>
      <c r="G494" s="649"/>
      <c r="H494" s="354" t="s">
        <v>467</v>
      </c>
      <c r="I494" s="354" t="s">
        <v>467</v>
      </c>
      <c r="J494" s="649"/>
      <c r="K494" s="356"/>
      <c r="L494" s="356"/>
    </row>
    <row r="495" spans="1:12" s="248" customFormat="1" ht="12.75" hidden="1" customHeight="1" x14ac:dyDescent="0.2">
      <c r="A495" s="348"/>
      <c r="B495" s="650" t="s">
        <v>389</v>
      </c>
      <c r="C495" s="650"/>
      <c r="D495" s="650"/>
      <c r="E495" s="650"/>
      <c r="F495" s="650"/>
      <c r="G495" s="650"/>
      <c r="H495" s="650"/>
      <c r="I495" s="650"/>
      <c r="J495" s="650"/>
      <c r="K495" s="252"/>
      <c r="L495" s="252"/>
    </row>
    <row r="496" spans="1:12" s="248" customFormat="1" ht="12.75" hidden="1" customHeight="1" x14ac:dyDescent="0.2">
      <c r="A496" s="348"/>
      <c r="B496" s="651"/>
      <c r="C496" s="651"/>
      <c r="D496" s="358"/>
      <c r="E496" s="358"/>
      <c r="F496" s="358"/>
      <c r="G496" s="359"/>
      <c r="H496" s="145"/>
      <c r="I496" s="145"/>
      <c r="J496" s="128">
        <f>H496-I496</f>
        <v>0</v>
      </c>
      <c r="K496" s="252"/>
      <c r="L496" s="252"/>
    </row>
    <row r="497" spans="1:12" s="248" customFormat="1" ht="12.75" hidden="1" customHeight="1" x14ac:dyDescent="0.2">
      <c r="A497" s="348"/>
      <c r="B497" s="651"/>
      <c r="C497" s="651"/>
      <c r="D497" s="358"/>
      <c r="E497" s="358"/>
      <c r="F497" s="358"/>
      <c r="G497" s="359"/>
      <c r="H497" s="145"/>
      <c r="I497" s="145"/>
      <c r="J497" s="128">
        <f>H497-I497</f>
        <v>0</v>
      </c>
      <c r="K497" s="252"/>
      <c r="L497" s="252"/>
    </row>
    <row r="498" spans="1:12" s="248" customFormat="1" hidden="1" x14ac:dyDescent="0.2">
      <c r="A498" s="348"/>
      <c r="B498" s="652" t="s">
        <v>256</v>
      </c>
      <c r="C498" s="652"/>
      <c r="D498" s="652"/>
      <c r="E498" s="652"/>
      <c r="F498" s="652"/>
      <c r="G498" s="652"/>
      <c r="H498" s="166">
        <f>SUM(H496:H497)</f>
        <v>0</v>
      </c>
      <c r="I498" s="166">
        <f>SUM(I496:I497)</f>
        <v>0</v>
      </c>
      <c r="J498" s="166">
        <f>SUM(J496:J497)</f>
        <v>0</v>
      </c>
      <c r="K498" s="252">
        <f>H498-Pasivs!E30</f>
        <v>0</v>
      </c>
      <c r="L498" s="252">
        <f>I498-Pasivs!F30</f>
        <v>0</v>
      </c>
    </row>
    <row r="499" spans="1:12" s="248" customFormat="1" ht="12.75" hidden="1" customHeight="1" x14ac:dyDescent="0.2">
      <c r="A499" s="348"/>
      <c r="B499" s="569" t="s">
        <v>392</v>
      </c>
      <c r="C499" s="569"/>
      <c r="D499" s="569"/>
      <c r="E499" s="569"/>
      <c r="F499" s="569"/>
      <c r="G499" s="569"/>
      <c r="H499" s="569"/>
      <c r="I499" s="569"/>
      <c r="J499" s="569"/>
      <c r="K499" s="252"/>
      <c r="L499" s="252"/>
    </row>
    <row r="500" spans="1:12" s="248" customFormat="1" ht="12.75" hidden="1" customHeight="1" x14ac:dyDescent="0.2">
      <c r="A500" s="348"/>
      <c r="B500" s="651"/>
      <c r="C500" s="651"/>
      <c r="D500" s="358"/>
      <c r="E500" s="358"/>
      <c r="F500" s="358"/>
      <c r="G500" s="359"/>
      <c r="H500" s="145"/>
      <c r="I500" s="145"/>
      <c r="J500" s="128">
        <f>H500-I500</f>
        <v>0</v>
      </c>
      <c r="K500" s="252"/>
      <c r="L500" s="252"/>
    </row>
    <row r="501" spans="1:12" s="248" customFormat="1" ht="12.75" hidden="1" customHeight="1" x14ac:dyDescent="0.2">
      <c r="A501" s="348"/>
      <c r="B501" s="651"/>
      <c r="C501" s="651"/>
      <c r="D501" s="358"/>
      <c r="E501" s="358"/>
      <c r="F501" s="358"/>
      <c r="G501" s="359"/>
      <c r="H501" s="145"/>
      <c r="I501" s="145"/>
      <c r="J501" s="128">
        <f>H501-I501</f>
        <v>0</v>
      </c>
      <c r="K501" s="252"/>
      <c r="L501" s="252"/>
    </row>
    <row r="502" spans="1:12" s="248" customFormat="1" hidden="1" x14ac:dyDescent="0.2">
      <c r="A502" s="348"/>
      <c r="B502" s="652" t="s">
        <v>256</v>
      </c>
      <c r="C502" s="652"/>
      <c r="D502" s="652"/>
      <c r="E502" s="652"/>
      <c r="F502" s="652"/>
      <c r="G502" s="652"/>
      <c r="H502" s="166">
        <f>SUM(H500:H501)</f>
        <v>0</v>
      </c>
      <c r="I502" s="166">
        <f>SUM(I500:I501)</f>
        <v>0</v>
      </c>
      <c r="J502" s="166">
        <f>SUM(J500:J501)</f>
        <v>0</v>
      </c>
      <c r="K502" s="252">
        <f>H502-Pasivs!E47</f>
        <v>0</v>
      </c>
      <c r="L502" s="252">
        <f>H502-Pasivs!F47</f>
        <v>0</v>
      </c>
    </row>
    <row r="503" spans="1:12" s="184" customFormat="1" hidden="1" x14ac:dyDescent="0.2">
      <c r="A503" s="360"/>
      <c r="B503" s="361"/>
      <c r="C503" s="361"/>
      <c r="D503" s="361"/>
      <c r="E503" s="361"/>
      <c r="F503" s="361"/>
      <c r="G503" s="361"/>
      <c r="H503" s="332"/>
      <c r="I503" s="332"/>
      <c r="J503" s="332"/>
      <c r="K503" s="183"/>
      <c r="L503" s="183"/>
    </row>
    <row r="504" spans="1:12" s="248" customFormat="1" hidden="1" x14ac:dyDescent="0.2">
      <c r="A504" s="348"/>
      <c r="B504" s="169" t="s">
        <v>166</v>
      </c>
      <c r="C504" s="349"/>
      <c r="D504" s="349"/>
      <c r="E504" s="349"/>
      <c r="F504" s="349"/>
      <c r="G504" s="349"/>
      <c r="H504" s="349"/>
      <c r="I504" s="349"/>
      <c r="J504" s="349"/>
      <c r="K504" s="252"/>
      <c r="L504" s="252"/>
    </row>
    <row r="505" spans="1:12" s="248" customFormat="1" hidden="1" x14ac:dyDescent="0.2">
      <c r="A505" s="348"/>
      <c r="B505" s="317" t="s">
        <v>468</v>
      </c>
      <c r="C505" s="349"/>
      <c r="D505" s="349"/>
      <c r="E505" s="349"/>
      <c r="F505" s="349"/>
      <c r="G505" s="349"/>
      <c r="H505" s="349"/>
      <c r="I505" s="349"/>
      <c r="J505" s="349"/>
      <c r="K505" s="252"/>
      <c r="L505" s="252"/>
    </row>
    <row r="506" spans="1:12" s="248" customFormat="1" hidden="1" x14ac:dyDescent="0.2">
      <c r="A506" s="348"/>
      <c r="B506" s="348"/>
      <c r="C506" s="349"/>
      <c r="D506" s="349"/>
      <c r="E506" s="349"/>
      <c r="F506" s="349"/>
      <c r="G506" s="349"/>
      <c r="H506" s="349"/>
      <c r="I506" s="349"/>
      <c r="J506" s="349"/>
      <c r="K506" s="252"/>
      <c r="L506" s="252"/>
    </row>
    <row r="507" spans="1:12" s="248" customFormat="1" ht="21.6" hidden="1" customHeight="1" x14ac:dyDescent="0.2">
      <c r="A507" s="348"/>
      <c r="B507" s="647" t="s">
        <v>461</v>
      </c>
      <c r="C507" s="647"/>
      <c r="D507" s="648" t="s">
        <v>462</v>
      </c>
      <c r="E507" s="648"/>
      <c r="F507" s="648"/>
      <c r="G507" s="649" t="s">
        <v>463</v>
      </c>
      <c r="H507" s="355">
        <v>42735</v>
      </c>
      <c r="I507" s="355">
        <v>42369</v>
      </c>
      <c r="J507" s="649" t="s">
        <v>464</v>
      </c>
      <c r="K507" s="252"/>
      <c r="L507" s="252"/>
    </row>
    <row r="508" spans="1:12" ht="38.25" hidden="1" x14ac:dyDescent="0.2">
      <c r="B508" s="647"/>
      <c r="C508" s="647"/>
      <c r="D508" s="353" t="s">
        <v>382</v>
      </c>
      <c r="E508" s="353" t="s">
        <v>465</v>
      </c>
      <c r="F508" s="353" t="s">
        <v>466</v>
      </c>
      <c r="G508" s="649"/>
      <c r="H508" s="354" t="s">
        <v>467</v>
      </c>
      <c r="I508" s="354" t="s">
        <v>467</v>
      </c>
      <c r="J508" s="649"/>
    </row>
    <row r="509" spans="1:12" ht="12.75" hidden="1" customHeight="1" x14ac:dyDescent="0.2">
      <c r="B509" s="650" t="s">
        <v>389</v>
      </c>
      <c r="C509" s="650"/>
      <c r="D509" s="650"/>
      <c r="E509" s="650"/>
      <c r="F509" s="650"/>
      <c r="G509" s="650"/>
      <c r="H509" s="650"/>
      <c r="I509" s="650"/>
      <c r="J509" s="650"/>
    </row>
    <row r="510" spans="1:12" s="113" customFormat="1" ht="20.100000000000001" hidden="1" customHeight="1" x14ac:dyDescent="0.2">
      <c r="B510" s="653"/>
      <c r="C510" s="653"/>
      <c r="D510" s="362"/>
      <c r="E510" s="362"/>
      <c r="F510" s="362"/>
      <c r="G510" s="362"/>
      <c r="H510" s="145"/>
      <c r="I510" s="145"/>
      <c r="J510" s="128">
        <f>H510-I510</f>
        <v>0</v>
      </c>
      <c r="K510" s="134"/>
      <c r="L510" s="134"/>
    </row>
    <row r="511" spans="1:12" s="113" customFormat="1" ht="15.95" hidden="1" customHeight="1" x14ac:dyDescent="0.2">
      <c r="B511" s="653"/>
      <c r="C511" s="653"/>
      <c r="D511" s="362"/>
      <c r="E511" s="362"/>
      <c r="F511" s="362"/>
      <c r="G511" s="362"/>
      <c r="H511" s="145"/>
      <c r="I511" s="145"/>
      <c r="J511" s="128">
        <f>H511-I511</f>
        <v>0</v>
      </c>
      <c r="K511" s="134"/>
      <c r="L511" s="134"/>
    </row>
    <row r="512" spans="1:12" s="113" customFormat="1" ht="15.6" hidden="1" customHeight="1" x14ac:dyDescent="0.2">
      <c r="B512" s="653"/>
      <c r="C512" s="653"/>
      <c r="D512" s="362"/>
      <c r="E512" s="362"/>
      <c r="F512" s="362"/>
      <c r="G512" s="362"/>
      <c r="H512" s="145"/>
      <c r="I512" s="145"/>
      <c r="J512" s="128">
        <f>H512-I512</f>
        <v>0</v>
      </c>
      <c r="K512" s="134"/>
      <c r="L512" s="134"/>
    </row>
    <row r="513" spans="2:12" s="113" customFormat="1" ht="12" hidden="1" customHeight="1" x14ac:dyDescent="0.2">
      <c r="B513" s="653"/>
      <c r="C513" s="653"/>
      <c r="D513" s="362"/>
      <c r="E513" s="362"/>
      <c r="F513" s="362"/>
      <c r="G513" s="362"/>
      <c r="H513" s="145"/>
      <c r="I513" s="145"/>
      <c r="J513" s="128">
        <f>H513-I513</f>
        <v>0</v>
      </c>
      <c r="K513" s="134"/>
      <c r="L513" s="134"/>
    </row>
    <row r="514" spans="2:12" s="113" customFormat="1" ht="14.45" hidden="1" customHeight="1" x14ac:dyDescent="0.2">
      <c r="B514" s="652" t="s">
        <v>256</v>
      </c>
      <c r="C514" s="652"/>
      <c r="D514" s="652"/>
      <c r="E514" s="652"/>
      <c r="F514" s="652"/>
      <c r="G514" s="652"/>
      <c r="H514" s="166">
        <f>SUM(H509:H513)</f>
        <v>0</v>
      </c>
      <c r="I514" s="166">
        <f>SUM(I509:I513)</f>
        <v>0</v>
      </c>
      <c r="J514" s="166">
        <f>SUM(J509:J513)</f>
        <v>0</v>
      </c>
      <c r="K514" s="134">
        <f>H514-Pasivs!E31</f>
        <v>0</v>
      </c>
      <c r="L514" s="134">
        <f>I514-Pasivs!F31</f>
        <v>0</v>
      </c>
    </row>
    <row r="515" spans="2:12" s="113" customFormat="1" ht="17.100000000000001" hidden="1" customHeight="1" x14ac:dyDescent="0.2">
      <c r="B515" s="569" t="s">
        <v>392</v>
      </c>
      <c r="C515" s="569"/>
      <c r="D515" s="569"/>
      <c r="E515" s="569"/>
      <c r="F515" s="569"/>
      <c r="G515" s="569"/>
      <c r="H515" s="569"/>
      <c r="I515" s="569"/>
      <c r="J515" s="569"/>
      <c r="K515" s="134"/>
      <c r="L515" s="134"/>
    </row>
    <row r="516" spans="2:12" s="113" customFormat="1" ht="17.45" hidden="1" customHeight="1" x14ac:dyDescent="0.2">
      <c r="B516" s="653"/>
      <c r="C516" s="653"/>
      <c r="D516" s="362"/>
      <c r="E516" s="362"/>
      <c r="F516" s="362"/>
      <c r="G516" s="362"/>
      <c r="H516" s="145"/>
      <c r="I516" s="145"/>
      <c r="J516" s="128">
        <f>H516-I516</f>
        <v>0</v>
      </c>
      <c r="K516" s="134"/>
      <c r="L516" s="134"/>
    </row>
    <row r="517" spans="2:12" s="113" customFormat="1" ht="18.95" hidden="1" customHeight="1" x14ac:dyDescent="0.2">
      <c r="B517" s="653"/>
      <c r="C517" s="653"/>
      <c r="D517" s="362"/>
      <c r="E517" s="362"/>
      <c r="F517" s="362"/>
      <c r="G517" s="362"/>
      <c r="H517" s="145"/>
      <c r="I517" s="145"/>
      <c r="J517" s="128">
        <f>H517-I517</f>
        <v>0</v>
      </c>
      <c r="K517" s="134"/>
      <c r="L517" s="134"/>
    </row>
    <row r="518" spans="2:12" s="113" customFormat="1" ht="19.5" hidden="1" customHeight="1" x14ac:dyDescent="0.2">
      <c r="B518" s="653"/>
      <c r="C518" s="653"/>
      <c r="D518" s="362"/>
      <c r="E518" s="362"/>
      <c r="F518" s="362"/>
      <c r="G518" s="362"/>
      <c r="H518" s="145"/>
      <c r="I518" s="145"/>
      <c r="J518" s="128">
        <f>H518-I518</f>
        <v>0</v>
      </c>
      <c r="K518" s="134"/>
      <c r="L518" s="134"/>
    </row>
    <row r="519" spans="2:12" s="363" customFormat="1" ht="20.100000000000001" hidden="1" customHeight="1" x14ac:dyDescent="0.2">
      <c r="B519" s="654"/>
      <c r="C519" s="654"/>
      <c r="D519" s="364"/>
      <c r="E519" s="364"/>
      <c r="F519" s="364"/>
      <c r="G519" s="364"/>
      <c r="H519" s="145"/>
      <c r="I519" s="145"/>
      <c r="J519" s="128">
        <f>H519-I519</f>
        <v>0</v>
      </c>
      <c r="K519" s="365"/>
      <c r="L519" s="365"/>
    </row>
    <row r="520" spans="2:12" s="113" customFormat="1" ht="17.45" hidden="1" customHeight="1" x14ac:dyDescent="0.2">
      <c r="B520" s="652" t="s">
        <v>256</v>
      </c>
      <c r="C520" s="652"/>
      <c r="D520" s="652"/>
      <c r="E520" s="652"/>
      <c r="F520" s="652"/>
      <c r="G520" s="652"/>
      <c r="H520" s="166">
        <f>SUM(H515:H519)</f>
        <v>0</v>
      </c>
      <c r="I520" s="166">
        <f>SUM(I515:I519)</f>
        <v>0</v>
      </c>
      <c r="J520" s="166">
        <f>SUM(J515:J519)</f>
        <v>0</v>
      </c>
      <c r="K520" s="134">
        <f>H520-Pasivs!E48</f>
        <v>0</v>
      </c>
      <c r="L520" s="134">
        <f>I520-Pasivs!F48</f>
        <v>0</v>
      </c>
    </row>
    <row r="521" spans="2:12" ht="44.1" hidden="1" customHeight="1" x14ac:dyDescent="0.2">
      <c r="B521" s="567" t="s">
        <v>469</v>
      </c>
      <c r="C521" s="567"/>
      <c r="D521" s="567"/>
      <c r="E521" s="567"/>
      <c r="F521" s="567"/>
      <c r="G521" s="567"/>
      <c r="H521" s="567"/>
      <c r="I521" s="567"/>
      <c r="J521" s="567"/>
      <c r="K521" s="225" t="s">
        <v>470</v>
      </c>
    </row>
    <row r="522" spans="2:12" ht="19.5" hidden="1" customHeight="1" x14ac:dyDescent="0.2">
      <c r="B522" s="655" t="s">
        <v>380</v>
      </c>
      <c r="C522" s="569" t="s">
        <v>471</v>
      </c>
      <c r="D522" s="569"/>
      <c r="E522" s="569"/>
      <c r="F522" s="569"/>
      <c r="G522" s="569"/>
      <c r="H522" s="569"/>
      <c r="I522" s="165">
        <v>2016</v>
      </c>
      <c r="J522" s="165">
        <v>2015</v>
      </c>
    </row>
    <row r="523" spans="2:12" s="366" customFormat="1" ht="11.1" hidden="1" customHeight="1" x14ac:dyDescent="0.2">
      <c r="B523" s="655"/>
      <c r="C523" s="569"/>
      <c r="D523" s="569"/>
      <c r="E523" s="569"/>
      <c r="F523" s="569"/>
      <c r="G523" s="569"/>
      <c r="H523" s="569"/>
      <c r="I523" s="165" t="s">
        <v>2</v>
      </c>
      <c r="J523" s="165" t="s">
        <v>2</v>
      </c>
      <c r="K523" s="367"/>
      <c r="L523" s="367"/>
    </row>
    <row r="524" spans="2:12" s="366" customFormat="1" ht="27.6" hidden="1" customHeight="1" x14ac:dyDescent="0.2">
      <c r="B524" s="368" t="s">
        <v>472</v>
      </c>
      <c r="C524" s="578" t="s">
        <v>473</v>
      </c>
      <c r="D524" s="578"/>
      <c r="E524" s="578"/>
      <c r="F524" s="578"/>
      <c r="G524" s="578"/>
      <c r="H524" s="578"/>
      <c r="I524" s="210"/>
      <c r="J524" s="210"/>
      <c r="K524" s="367"/>
      <c r="L524" s="367"/>
    </row>
    <row r="525" spans="2:12" s="366" customFormat="1" ht="32.450000000000003" hidden="1" customHeight="1" x14ac:dyDescent="0.2">
      <c r="B525" s="191" t="s">
        <v>474</v>
      </c>
      <c r="C525" s="578" t="s">
        <v>475</v>
      </c>
      <c r="D525" s="578"/>
      <c r="E525" s="578"/>
      <c r="F525" s="578"/>
      <c r="G525" s="578"/>
      <c r="H525" s="578"/>
      <c r="I525" s="210"/>
      <c r="J525" s="210"/>
      <c r="K525" s="367"/>
      <c r="L525" s="367"/>
    </row>
    <row r="526" spans="2:12" s="366" customFormat="1" ht="27.6" hidden="1" customHeight="1" x14ac:dyDescent="0.2">
      <c r="B526" s="191" t="s">
        <v>476</v>
      </c>
      <c r="C526" s="578" t="s">
        <v>477</v>
      </c>
      <c r="D526" s="578"/>
      <c r="E526" s="578"/>
      <c r="F526" s="578"/>
      <c r="G526" s="578"/>
      <c r="H526" s="578"/>
      <c r="I526" s="210"/>
      <c r="J526" s="210"/>
      <c r="K526" s="367"/>
      <c r="L526" s="367"/>
    </row>
    <row r="527" spans="2:12" s="366" customFormat="1" ht="34.5" hidden="1" customHeight="1" x14ac:dyDescent="0.2">
      <c r="B527" s="191" t="s">
        <v>478</v>
      </c>
      <c r="C527" s="578" t="s">
        <v>479</v>
      </c>
      <c r="D527" s="578"/>
      <c r="E527" s="578"/>
      <c r="F527" s="578"/>
      <c r="G527" s="578"/>
      <c r="H527" s="578"/>
      <c r="I527" s="210"/>
      <c r="J527" s="210"/>
      <c r="K527" s="367"/>
      <c r="L527" s="367"/>
    </row>
    <row r="528" spans="2:12" s="366" customFormat="1" ht="30" hidden="1" customHeight="1" x14ac:dyDescent="0.2">
      <c r="B528" s="191" t="s">
        <v>480</v>
      </c>
      <c r="C528" s="578" t="s">
        <v>481</v>
      </c>
      <c r="D528" s="578"/>
      <c r="E528" s="578"/>
      <c r="F528" s="578"/>
      <c r="G528" s="578"/>
      <c r="H528" s="578"/>
      <c r="I528" s="210"/>
      <c r="J528" s="210"/>
      <c r="K528" s="367"/>
      <c r="L528" s="367"/>
    </row>
    <row r="529" spans="2:12" s="366" customFormat="1" ht="34.5" hidden="1" customHeight="1" x14ac:dyDescent="0.2">
      <c r="B529" s="191" t="s">
        <v>482</v>
      </c>
      <c r="C529" s="578" t="s">
        <v>483</v>
      </c>
      <c r="D529" s="578"/>
      <c r="E529" s="578"/>
      <c r="F529" s="578"/>
      <c r="G529" s="578"/>
      <c r="H529" s="578"/>
      <c r="I529" s="210"/>
      <c r="J529" s="210"/>
      <c r="K529" s="367"/>
      <c r="L529" s="367"/>
    </row>
    <row r="530" spans="2:12" s="366" customFormat="1" ht="24.6" hidden="1" customHeight="1" x14ac:dyDescent="0.2">
      <c r="B530" s="191" t="s">
        <v>484</v>
      </c>
      <c r="C530" s="578" t="s">
        <v>485</v>
      </c>
      <c r="D530" s="578"/>
      <c r="E530" s="578"/>
      <c r="F530" s="578"/>
      <c r="G530" s="578"/>
      <c r="H530" s="578"/>
      <c r="I530" s="210"/>
      <c r="J530" s="210"/>
      <c r="K530" s="367"/>
      <c r="L530" s="367"/>
    </row>
    <row r="531" spans="2:12" s="366" customFormat="1" ht="31.5" hidden="1" customHeight="1" x14ac:dyDescent="0.2">
      <c r="B531" s="191" t="s">
        <v>486</v>
      </c>
      <c r="C531" s="578" t="s">
        <v>487</v>
      </c>
      <c r="D531" s="578"/>
      <c r="E531" s="578"/>
      <c r="F531" s="578"/>
      <c r="G531" s="578"/>
      <c r="H531" s="578"/>
      <c r="I531" s="210"/>
      <c r="J531" s="210"/>
      <c r="K531" s="367"/>
      <c r="L531" s="367"/>
    </row>
    <row r="532" spans="2:12" s="366" customFormat="1" ht="41.1" hidden="1" customHeight="1" x14ac:dyDescent="0.2">
      <c r="B532" s="191" t="s">
        <v>488</v>
      </c>
      <c r="C532" s="578" t="s">
        <v>489</v>
      </c>
      <c r="D532" s="578"/>
      <c r="E532" s="578"/>
      <c r="F532" s="578"/>
      <c r="G532" s="578"/>
      <c r="H532" s="578"/>
      <c r="I532" s="210"/>
      <c r="J532" s="210"/>
      <c r="K532" s="367"/>
      <c r="L532" s="367"/>
    </row>
    <row r="533" spans="2:12" s="366" customFormat="1" ht="33.6" hidden="1" customHeight="1" x14ac:dyDescent="0.2">
      <c r="B533" s="191" t="s">
        <v>490</v>
      </c>
      <c r="C533" s="578" t="s">
        <v>491</v>
      </c>
      <c r="D533" s="578"/>
      <c r="E533" s="578"/>
      <c r="F533" s="578"/>
      <c r="G533" s="578"/>
      <c r="H533" s="578"/>
      <c r="I533" s="210"/>
      <c r="J533" s="210"/>
      <c r="K533" s="367"/>
      <c r="L533" s="367"/>
    </row>
    <row r="534" spans="2:12" s="366" customFormat="1" ht="39" hidden="1" customHeight="1" x14ac:dyDescent="0.2">
      <c r="B534" s="191" t="s">
        <v>492</v>
      </c>
      <c r="C534" s="578" t="s">
        <v>493</v>
      </c>
      <c r="D534" s="578"/>
      <c r="E534" s="578"/>
      <c r="F534" s="578"/>
      <c r="G534" s="578"/>
      <c r="H534" s="578"/>
      <c r="I534" s="210"/>
      <c r="J534" s="210"/>
      <c r="K534" s="367"/>
      <c r="L534" s="367"/>
    </row>
    <row r="535" spans="2:12" s="366" customFormat="1" ht="42.95" hidden="1" customHeight="1" x14ac:dyDescent="0.2">
      <c r="B535" s="191" t="s">
        <v>494</v>
      </c>
      <c r="C535" s="578" t="s">
        <v>495</v>
      </c>
      <c r="D535" s="578"/>
      <c r="E535" s="578"/>
      <c r="F535" s="578"/>
      <c r="G535" s="578"/>
      <c r="H535" s="578"/>
      <c r="I535" s="210"/>
      <c r="J535" s="210"/>
      <c r="K535" s="367"/>
      <c r="L535" s="367"/>
    </row>
    <row r="536" spans="2:12" s="366" customFormat="1" ht="36.6" hidden="1" customHeight="1" x14ac:dyDescent="0.2">
      <c r="B536" s="191" t="s">
        <v>496</v>
      </c>
      <c r="C536" s="578" t="s">
        <v>497</v>
      </c>
      <c r="D536" s="578"/>
      <c r="E536" s="578"/>
      <c r="F536" s="578"/>
      <c r="G536" s="578"/>
      <c r="H536" s="578"/>
      <c r="I536" s="210"/>
      <c r="J536" s="210"/>
      <c r="K536" s="367"/>
      <c r="L536" s="367"/>
    </row>
    <row r="537" spans="2:12" s="366" customFormat="1" ht="33.6" hidden="1" customHeight="1" x14ac:dyDescent="0.2">
      <c r="B537" s="191" t="s">
        <v>498</v>
      </c>
      <c r="C537" s="578" t="s">
        <v>497</v>
      </c>
      <c r="D537" s="578"/>
      <c r="E537" s="578"/>
      <c r="F537" s="578"/>
      <c r="G537" s="578"/>
      <c r="H537" s="578"/>
      <c r="I537" s="210"/>
      <c r="J537" s="210"/>
      <c r="K537" s="367"/>
      <c r="L537" s="367"/>
    </row>
    <row r="538" spans="2:12" s="146" customFormat="1" ht="17.45" hidden="1" customHeight="1" x14ac:dyDescent="0.2">
      <c r="B538" s="369" t="s">
        <v>347</v>
      </c>
      <c r="C538" s="369"/>
      <c r="D538" s="369"/>
      <c r="E538" s="369"/>
      <c r="F538" s="369"/>
      <c r="G538" s="369"/>
      <c r="H538" s="369"/>
      <c r="I538" s="370">
        <f>SUM(I524:I537)</f>
        <v>0</v>
      </c>
      <c r="J538" s="370">
        <f>SUM(J524:J537)</f>
        <v>0</v>
      </c>
      <c r="K538" s="147"/>
      <c r="L538" s="147"/>
    </row>
    <row r="539" spans="2:12" s="371" customFormat="1" ht="17.45" hidden="1" customHeight="1" x14ac:dyDescent="0.2">
      <c r="B539" s="313"/>
      <c r="C539" s="313"/>
      <c r="D539" s="313"/>
      <c r="E539" s="313"/>
      <c r="F539" s="313"/>
      <c r="G539" s="313"/>
      <c r="H539" s="313"/>
      <c r="I539" s="331"/>
      <c r="J539" s="331"/>
      <c r="K539" s="372"/>
      <c r="L539" s="372"/>
    </row>
    <row r="540" spans="2:12" s="366" customFormat="1" hidden="1" x14ac:dyDescent="0.2">
      <c r="B540" s="373" t="s">
        <v>166</v>
      </c>
      <c r="K540" s="367" t="s">
        <v>499</v>
      </c>
      <c r="L540" s="367"/>
    </row>
    <row r="541" spans="2:12" s="374" customFormat="1" hidden="1" x14ac:dyDescent="0.2">
      <c r="B541" s="375" t="s">
        <v>500</v>
      </c>
      <c r="K541" s="376"/>
      <c r="L541" s="376"/>
    </row>
    <row r="542" spans="2:12" s="366" customFormat="1" ht="63.75" hidden="1" x14ac:dyDescent="0.2">
      <c r="B542" s="377" t="s">
        <v>501</v>
      </c>
      <c r="C542" s="377" t="s">
        <v>502</v>
      </c>
      <c r="D542" s="377" t="s">
        <v>503</v>
      </c>
      <c r="E542" s="377" t="s">
        <v>504</v>
      </c>
      <c r="K542" s="367"/>
      <c r="L542" s="367"/>
    </row>
    <row r="543" spans="2:12" hidden="1" x14ac:dyDescent="0.2">
      <c r="B543" s="187"/>
      <c r="C543" s="187"/>
      <c r="D543" s="187"/>
      <c r="E543" s="193">
        <f>C543-D543</f>
        <v>0</v>
      </c>
    </row>
    <row r="544" spans="2:12" hidden="1" x14ac:dyDescent="0.2">
      <c r="B544" s="187"/>
      <c r="C544" s="187"/>
      <c r="D544" s="187"/>
      <c r="E544" s="193">
        <f>C544-D544</f>
        <v>0</v>
      </c>
    </row>
    <row r="545" spans="2:12" hidden="1" x14ac:dyDescent="0.2">
      <c r="B545" s="187"/>
      <c r="C545" s="187"/>
      <c r="D545" s="187"/>
      <c r="E545" s="193">
        <f>C545-D545</f>
        <v>0</v>
      </c>
    </row>
    <row r="546" spans="2:12" s="184" customFormat="1" hidden="1" x14ac:dyDescent="0.2">
      <c r="B546" s="378"/>
      <c r="C546" s="378"/>
      <c r="D546" s="378"/>
      <c r="E546" s="378"/>
      <c r="K546" s="183"/>
      <c r="L546" s="183"/>
    </row>
    <row r="547" spans="2:12" s="184" customFormat="1" hidden="1" x14ac:dyDescent="0.2">
      <c r="B547" s="378"/>
      <c r="C547" s="378"/>
      <c r="D547" s="378"/>
      <c r="E547" s="378"/>
      <c r="K547" s="183"/>
      <c r="L547" s="183"/>
    </row>
    <row r="548" spans="2:12" hidden="1" x14ac:dyDescent="0.2">
      <c r="B548" s="169" t="s">
        <v>166</v>
      </c>
      <c r="H548" s="165">
        <v>2016</v>
      </c>
      <c r="I548" s="165">
        <v>2015</v>
      </c>
      <c r="J548" s="166" t="s">
        <v>394</v>
      </c>
    </row>
    <row r="549" spans="2:12" hidden="1" x14ac:dyDescent="0.2">
      <c r="B549" s="113" t="s">
        <v>459</v>
      </c>
      <c r="H549" s="165" t="s">
        <v>2</v>
      </c>
      <c r="I549" s="165" t="s">
        <v>2</v>
      </c>
      <c r="J549" s="165" t="s">
        <v>2</v>
      </c>
    </row>
    <row r="550" spans="2:12" hidden="1" x14ac:dyDescent="0.2">
      <c r="B550" s="113"/>
      <c r="H550" s="127"/>
      <c r="I550" s="127"/>
      <c r="J550" s="128">
        <f>H550-I550</f>
        <v>0</v>
      </c>
    </row>
    <row r="551" spans="2:12" hidden="1" x14ac:dyDescent="0.2">
      <c r="B551" s="113"/>
      <c r="H551" s="127"/>
      <c r="I551" s="127"/>
      <c r="J551" s="128">
        <f>H551-I551</f>
        <v>0</v>
      </c>
    </row>
    <row r="552" spans="2:12" hidden="1" x14ac:dyDescent="0.2">
      <c r="B552" s="113"/>
      <c r="H552" s="128"/>
      <c r="I552" s="128"/>
      <c r="J552" s="128">
        <f>H552-I552</f>
        <v>0</v>
      </c>
    </row>
    <row r="553" spans="2:12" hidden="1" x14ac:dyDescent="0.2">
      <c r="B553" s="656" t="s">
        <v>256</v>
      </c>
      <c r="C553" s="656"/>
      <c r="D553" s="656"/>
      <c r="E553" s="656"/>
      <c r="F553" s="656"/>
      <c r="G553" s="656"/>
      <c r="H553" s="166">
        <f>SUM(H550:H552)</f>
        <v>0</v>
      </c>
      <c r="I553" s="166">
        <f>SUM(I550:I552)</f>
        <v>0</v>
      </c>
      <c r="J553" s="166">
        <f>SUM(J550:J552)</f>
        <v>0</v>
      </c>
    </row>
    <row r="554" spans="2:12" s="248" customFormat="1" hidden="1" x14ac:dyDescent="0.2">
      <c r="B554" s="317"/>
      <c r="K554" s="379" t="s">
        <v>470</v>
      </c>
      <c r="L554" s="252"/>
    </row>
    <row r="555" spans="2:12" ht="12.75" hidden="1" customHeight="1" x14ac:dyDescent="0.2">
      <c r="B555" s="569" t="s">
        <v>380</v>
      </c>
      <c r="C555" s="569" t="s">
        <v>505</v>
      </c>
      <c r="D555" s="569"/>
      <c r="E555" s="569"/>
      <c r="F555" s="569"/>
      <c r="G555" s="569"/>
      <c r="H555" s="569"/>
      <c r="I555" s="165">
        <v>2016</v>
      </c>
      <c r="J555" s="165">
        <v>2015</v>
      </c>
    </row>
    <row r="556" spans="2:12" s="113" customFormat="1" ht="14.45" hidden="1" customHeight="1" x14ac:dyDescent="0.2">
      <c r="B556" s="569"/>
      <c r="C556" s="569"/>
      <c r="D556" s="569"/>
      <c r="E556" s="569"/>
      <c r="F556" s="569"/>
      <c r="G556" s="569"/>
      <c r="H556" s="569"/>
      <c r="I556" s="165" t="s">
        <v>2</v>
      </c>
      <c r="J556" s="165" t="s">
        <v>2</v>
      </c>
      <c r="K556" s="134"/>
      <c r="L556" s="134"/>
    </row>
    <row r="557" spans="2:12" ht="30" hidden="1" customHeight="1" x14ac:dyDescent="0.2">
      <c r="B557" s="380" t="s">
        <v>472</v>
      </c>
      <c r="C557" s="578" t="s">
        <v>506</v>
      </c>
      <c r="D557" s="578"/>
      <c r="E557" s="578"/>
      <c r="F557" s="578"/>
      <c r="G557" s="578"/>
      <c r="H557" s="578"/>
      <c r="I557" s="127"/>
      <c r="J557" s="127"/>
    </row>
    <row r="558" spans="2:12" ht="33" hidden="1" customHeight="1" x14ac:dyDescent="0.2">
      <c r="B558" s="187" t="s">
        <v>474</v>
      </c>
      <c r="C558" s="578" t="s">
        <v>507</v>
      </c>
      <c r="D558" s="578"/>
      <c r="E558" s="578"/>
      <c r="F558" s="578"/>
      <c r="G558" s="578"/>
      <c r="H558" s="578"/>
      <c r="I558" s="127"/>
      <c r="J558" s="127"/>
    </row>
    <row r="559" spans="2:12" ht="30.75" hidden="1" customHeight="1" x14ac:dyDescent="0.2">
      <c r="B559" s="187" t="s">
        <v>476</v>
      </c>
      <c r="C559" s="578" t="s">
        <v>508</v>
      </c>
      <c r="D559" s="578"/>
      <c r="E559" s="578"/>
      <c r="F559" s="578"/>
      <c r="G559" s="578"/>
      <c r="H559" s="578"/>
      <c r="I559" s="127"/>
      <c r="J559" s="127"/>
    </row>
    <row r="560" spans="2:12" ht="34.5" hidden="1" customHeight="1" x14ac:dyDescent="0.2">
      <c r="B560" s="380" t="s">
        <v>478</v>
      </c>
      <c r="C560" s="578" t="s">
        <v>509</v>
      </c>
      <c r="D560" s="578"/>
      <c r="E560" s="578"/>
      <c r="F560" s="578"/>
      <c r="G560" s="578"/>
      <c r="H560" s="578"/>
      <c r="I560" s="127"/>
      <c r="J560" s="127"/>
    </row>
    <row r="561" spans="1:12" ht="29.25" hidden="1" customHeight="1" x14ac:dyDescent="0.2">
      <c r="B561" s="187" t="s">
        <v>480</v>
      </c>
      <c r="C561" s="578" t="s">
        <v>510</v>
      </c>
      <c r="D561" s="578"/>
      <c r="E561" s="578"/>
      <c r="F561" s="578"/>
      <c r="G561" s="578"/>
      <c r="H561" s="578"/>
      <c r="I561" s="127"/>
      <c r="J561" s="127"/>
    </row>
    <row r="562" spans="1:12" ht="33" hidden="1" customHeight="1" x14ac:dyDescent="0.2">
      <c r="B562" s="187" t="s">
        <v>482</v>
      </c>
      <c r="C562" s="578" t="s">
        <v>511</v>
      </c>
      <c r="D562" s="578"/>
      <c r="E562" s="578"/>
      <c r="F562" s="578"/>
      <c r="G562" s="578"/>
      <c r="H562" s="578"/>
      <c r="I562" s="127"/>
      <c r="J562" s="127"/>
    </row>
    <row r="563" spans="1:12" ht="30.95" hidden="1" customHeight="1" x14ac:dyDescent="0.2">
      <c r="B563" s="187" t="s">
        <v>390</v>
      </c>
      <c r="C563" s="578" t="s">
        <v>512</v>
      </c>
      <c r="D563" s="578"/>
      <c r="E563" s="578"/>
      <c r="F563" s="578"/>
      <c r="G563" s="578"/>
      <c r="H563" s="578"/>
      <c r="I563" s="127"/>
      <c r="J563" s="127"/>
    </row>
    <row r="564" spans="1:12" hidden="1" x14ac:dyDescent="0.2"/>
    <row r="565" spans="1:12" s="164" customFormat="1" hidden="1" x14ac:dyDescent="0.2">
      <c r="B565" s="111" t="s">
        <v>166</v>
      </c>
      <c r="C565" s="111"/>
      <c r="D565" s="111"/>
      <c r="E565" s="111"/>
      <c r="F565" s="111"/>
      <c r="G565" s="215"/>
      <c r="H565" s="215"/>
      <c r="I565" s="215"/>
      <c r="J565" s="215"/>
      <c r="K565" s="147"/>
      <c r="L565" s="147"/>
    </row>
    <row r="566" spans="1:12" s="164" customFormat="1" hidden="1" x14ac:dyDescent="0.2">
      <c r="B566" s="111" t="s">
        <v>513</v>
      </c>
      <c r="E566" s="110"/>
      <c r="F566" s="110"/>
      <c r="G566" s="110"/>
      <c r="H566" s="110"/>
      <c r="I566" s="110"/>
      <c r="J566" s="113"/>
      <c r="K566" s="147"/>
      <c r="L566" s="147"/>
    </row>
    <row r="567" spans="1:12" s="164" customFormat="1" hidden="1" x14ac:dyDescent="0.2">
      <c r="A567" s="110" t="s">
        <v>514</v>
      </c>
      <c r="B567" s="110"/>
      <c r="C567" s="110"/>
      <c r="D567" s="110"/>
      <c r="E567" s="110"/>
      <c r="F567" s="110"/>
      <c r="G567" s="110"/>
      <c r="H567" s="110"/>
      <c r="I567" s="110"/>
      <c r="J567" s="113"/>
      <c r="K567" s="147"/>
      <c r="L567" s="147"/>
    </row>
    <row r="568" spans="1:12" hidden="1" x14ac:dyDescent="0.2">
      <c r="B568" s="657"/>
      <c r="C568" s="657"/>
      <c r="D568" s="657"/>
      <c r="E568" s="657"/>
      <c r="F568" s="657"/>
      <c r="G568" s="657"/>
      <c r="H568" s="165">
        <v>2016</v>
      </c>
      <c r="I568" s="165">
        <v>2015</v>
      </c>
      <c r="J568" s="166" t="s">
        <v>394</v>
      </c>
    </row>
    <row r="569" spans="1:12" hidden="1" x14ac:dyDescent="0.2">
      <c r="B569" s="657"/>
      <c r="C569" s="657"/>
      <c r="D569" s="657"/>
      <c r="E569" s="657"/>
      <c r="F569" s="657"/>
      <c r="G569" s="657"/>
      <c r="H569" s="165" t="s">
        <v>2</v>
      </c>
      <c r="I569" s="165" t="s">
        <v>2</v>
      </c>
      <c r="J569" s="165" t="s">
        <v>2</v>
      </c>
    </row>
    <row r="570" spans="1:12" ht="12.75" hidden="1" customHeight="1" x14ac:dyDescent="0.2">
      <c r="B570" s="539">
        <v>1</v>
      </c>
      <c r="C570" s="539"/>
      <c r="D570" s="539"/>
      <c r="E570" s="539"/>
      <c r="F570" s="539"/>
      <c r="G570" s="539"/>
      <c r="H570" s="127"/>
      <c r="I570" s="127"/>
      <c r="J570" s="128">
        <f>H570-I570</f>
        <v>0</v>
      </c>
    </row>
    <row r="571" spans="1:12" ht="12.75" hidden="1" customHeight="1" x14ac:dyDescent="0.2">
      <c r="B571" s="539">
        <v>2</v>
      </c>
      <c r="C571" s="539"/>
      <c r="D571" s="539"/>
      <c r="E571" s="539"/>
      <c r="F571" s="539"/>
      <c r="G571" s="539"/>
      <c r="H571" s="127"/>
      <c r="I571" s="127"/>
      <c r="J571" s="128">
        <f>H571-I571</f>
        <v>0</v>
      </c>
    </row>
    <row r="572" spans="1:12" ht="12.75" hidden="1" customHeight="1" x14ac:dyDescent="0.2">
      <c r="B572" s="539">
        <v>3</v>
      </c>
      <c r="C572" s="539"/>
      <c r="D572" s="539"/>
      <c r="E572" s="539"/>
      <c r="F572" s="539"/>
      <c r="G572" s="539"/>
      <c r="H572" s="145"/>
      <c r="I572" s="145"/>
      <c r="J572" s="128">
        <f>H572-I572</f>
        <v>0</v>
      </c>
    </row>
    <row r="573" spans="1:12" hidden="1" x14ac:dyDescent="0.2">
      <c r="B573" s="658" t="s">
        <v>256</v>
      </c>
      <c r="C573" s="658"/>
      <c r="D573" s="658"/>
      <c r="E573" s="658"/>
      <c r="F573" s="658"/>
      <c r="G573" s="658"/>
      <c r="H573" s="166">
        <f>SUM(H570:H572)</f>
        <v>0</v>
      </c>
      <c r="I573" s="166">
        <f>SUM(I570:I572)</f>
        <v>0</v>
      </c>
      <c r="J573" s="166">
        <f>SUM(J570:J572)</f>
        <v>0</v>
      </c>
      <c r="K573" s="119">
        <f>H573-Pasivs!E35</f>
        <v>0</v>
      </c>
      <c r="L573" s="119">
        <f>I573-Pasivs!F35</f>
        <v>0</v>
      </c>
    </row>
    <row r="574" spans="1:12" hidden="1" x14ac:dyDescent="0.2"/>
    <row r="575" spans="1:12" hidden="1" x14ac:dyDescent="0.2">
      <c r="B575" s="111" t="s">
        <v>166</v>
      </c>
      <c r="C575" s="111"/>
      <c r="D575" s="111"/>
      <c r="E575" s="111"/>
      <c r="F575" s="111"/>
      <c r="G575" s="215"/>
      <c r="H575" s="215"/>
      <c r="I575" s="215"/>
      <c r="J575" s="215"/>
    </row>
    <row r="576" spans="1:12" hidden="1" x14ac:dyDescent="0.2">
      <c r="B576" s="111" t="s">
        <v>515</v>
      </c>
      <c r="C576" s="164"/>
      <c r="D576" s="164"/>
      <c r="J576" s="113"/>
    </row>
    <row r="577" spans="1:12" hidden="1" x14ac:dyDescent="0.2">
      <c r="A577" s="110" t="s">
        <v>514</v>
      </c>
      <c r="J577" s="113"/>
    </row>
    <row r="578" spans="1:12" hidden="1" x14ac:dyDescent="0.2">
      <c r="B578" s="657"/>
      <c r="C578" s="657"/>
      <c r="D578" s="657"/>
      <c r="E578" s="657"/>
      <c r="F578" s="657"/>
      <c r="G578" s="657"/>
      <c r="H578" s="165">
        <v>2016</v>
      </c>
      <c r="I578" s="165">
        <v>2015</v>
      </c>
      <c r="J578" s="166" t="s">
        <v>394</v>
      </c>
    </row>
    <row r="579" spans="1:12" hidden="1" x14ac:dyDescent="0.2">
      <c r="B579" s="657"/>
      <c r="C579" s="657"/>
      <c r="D579" s="657"/>
      <c r="E579" s="657"/>
      <c r="F579" s="657"/>
      <c r="G579" s="657"/>
      <c r="H579" s="165" t="s">
        <v>2</v>
      </c>
      <c r="I579" s="165" t="s">
        <v>2</v>
      </c>
      <c r="J579" s="165" t="s">
        <v>2</v>
      </c>
    </row>
    <row r="580" spans="1:12" ht="12.75" hidden="1" customHeight="1" x14ac:dyDescent="0.2">
      <c r="B580" s="539">
        <v>1</v>
      </c>
      <c r="C580" s="539"/>
      <c r="D580" s="539"/>
      <c r="E580" s="539"/>
      <c r="F580" s="539"/>
      <c r="G580" s="539"/>
      <c r="H580" s="127"/>
      <c r="I580" s="127"/>
      <c r="J580" s="128">
        <f>H580-I580</f>
        <v>0</v>
      </c>
    </row>
    <row r="581" spans="1:12" ht="12.75" hidden="1" customHeight="1" x14ac:dyDescent="0.2">
      <c r="B581" s="539">
        <v>2</v>
      </c>
      <c r="C581" s="539"/>
      <c r="D581" s="539"/>
      <c r="E581" s="539"/>
      <c r="F581" s="539"/>
      <c r="G581" s="539"/>
      <c r="H581" s="127"/>
      <c r="I581" s="127"/>
      <c r="J581" s="128">
        <f>H581-I581</f>
        <v>0</v>
      </c>
    </row>
    <row r="582" spans="1:12" ht="12.75" hidden="1" customHeight="1" x14ac:dyDescent="0.2">
      <c r="B582" s="539">
        <v>3</v>
      </c>
      <c r="C582" s="539"/>
      <c r="D582" s="539"/>
      <c r="E582" s="539"/>
      <c r="F582" s="539"/>
      <c r="G582" s="539"/>
      <c r="H582" s="145"/>
      <c r="I582" s="145"/>
      <c r="J582" s="128">
        <f>H582-I582</f>
        <v>0</v>
      </c>
    </row>
    <row r="583" spans="1:12" hidden="1" x14ac:dyDescent="0.2">
      <c r="B583" s="658" t="s">
        <v>256</v>
      </c>
      <c r="C583" s="658"/>
      <c r="D583" s="658"/>
      <c r="E583" s="658"/>
      <c r="F583" s="658"/>
      <c r="G583" s="658"/>
      <c r="H583" s="166">
        <f>SUM(H580:H582)</f>
        <v>0</v>
      </c>
      <c r="I583" s="166">
        <f>SUM(I580:I582)</f>
        <v>0</v>
      </c>
      <c r="J583" s="166">
        <f>SUM(J580:J582)</f>
        <v>0</v>
      </c>
      <c r="K583" s="119">
        <f>H583-Pasivs!E36</f>
        <v>0</v>
      </c>
      <c r="L583" s="119">
        <f>I583-Pasivs!F36</f>
        <v>0</v>
      </c>
    </row>
    <row r="584" spans="1:12" hidden="1" x14ac:dyDescent="0.2"/>
    <row r="585" spans="1:12" hidden="1" x14ac:dyDescent="0.2">
      <c r="B585" s="169" t="s">
        <v>166</v>
      </c>
    </row>
    <row r="586" spans="1:12" hidden="1" x14ac:dyDescent="0.2">
      <c r="B586" s="113" t="s">
        <v>516</v>
      </c>
      <c r="K586" s="225" t="s">
        <v>470</v>
      </c>
    </row>
    <row r="587" spans="1:12" hidden="1" x14ac:dyDescent="0.2">
      <c r="B587" s="587"/>
      <c r="C587" s="587"/>
      <c r="D587" s="587"/>
      <c r="E587" s="587"/>
      <c r="F587" s="587"/>
      <c r="G587" s="587"/>
      <c r="H587" s="165">
        <v>2016</v>
      </c>
      <c r="I587" s="165">
        <v>2015</v>
      </c>
      <c r="J587" s="166" t="s">
        <v>394</v>
      </c>
    </row>
    <row r="588" spans="1:12" hidden="1" x14ac:dyDescent="0.2">
      <c r="B588" s="638" t="s">
        <v>389</v>
      </c>
      <c r="C588" s="638"/>
      <c r="D588" s="638"/>
      <c r="E588" s="638"/>
      <c r="F588" s="638"/>
      <c r="G588" s="638"/>
      <c r="H588" s="165" t="s">
        <v>2</v>
      </c>
      <c r="I588" s="165" t="s">
        <v>2</v>
      </c>
      <c r="J588" s="165" t="s">
        <v>2</v>
      </c>
    </row>
    <row r="589" spans="1:12" ht="12.75" hidden="1" customHeight="1" x14ac:dyDescent="0.2">
      <c r="B589" s="539">
        <v>1</v>
      </c>
      <c r="C589" s="539"/>
      <c r="D589" s="539"/>
      <c r="E589" s="539"/>
      <c r="F589" s="539"/>
      <c r="G589" s="539"/>
      <c r="H589" s="127"/>
      <c r="I589" s="127"/>
      <c r="J589" s="128">
        <f>H589-I589</f>
        <v>0</v>
      </c>
    </row>
    <row r="590" spans="1:12" ht="12.75" hidden="1" customHeight="1" x14ac:dyDescent="0.2">
      <c r="B590" s="539">
        <v>2</v>
      </c>
      <c r="C590" s="539"/>
      <c r="D590" s="539"/>
      <c r="E590" s="539"/>
      <c r="F590" s="539"/>
      <c r="G590" s="539"/>
      <c r="H590" s="127"/>
      <c r="I590" s="127"/>
      <c r="J590" s="128">
        <f>H590-I590</f>
        <v>0</v>
      </c>
    </row>
    <row r="591" spans="1:12" ht="12.75" hidden="1" customHeight="1" x14ac:dyDescent="0.2">
      <c r="B591" s="539">
        <v>3</v>
      </c>
      <c r="C591" s="539"/>
      <c r="D591" s="539"/>
      <c r="E591" s="539"/>
      <c r="F591" s="539"/>
      <c r="G591" s="539"/>
      <c r="H591" s="145"/>
      <c r="I591" s="145"/>
      <c r="J591" s="128">
        <f>H591-I591</f>
        <v>0</v>
      </c>
    </row>
    <row r="592" spans="1:12" hidden="1" x14ac:dyDescent="0.2">
      <c r="B592" s="658" t="s">
        <v>256</v>
      </c>
      <c r="C592" s="658"/>
      <c r="D592" s="658"/>
      <c r="E592" s="658"/>
      <c r="F592" s="658"/>
      <c r="G592" s="658"/>
      <c r="H592" s="166">
        <f>SUM(H589:H591)</f>
        <v>0</v>
      </c>
      <c r="I592" s="166">
        <f>SUM(I589:I591)</f>
        <v>0</v>
      </c>
      <c r="J592" s="166">
        <f>SUM(J589:J591)</f>
        <v>0</v>
      </c>
      <c r="K592" s="119">
        <f>H592-Pasivs!E40</f>
        <v>0</v>
      </c>
      <c r="L592" s="119">
        <f>I592-Pasivs!F40</f>
        <v>0</v>
      </c>
    </row>
    <row r="593" spans="1:12" hidden="1" x14ac:dyDescent="0.2">
      <c r="B593" s="638" t="s">
        <v>392</v>
      </c>
      <c r="C593" s="638"/>
      <c r="D593" s="638"/>
      <c r="E593" s="638"/>
      <c r="F593" s="638"/>
      <c r="G593" s="638"/>
      <c r="H593" s="165" t="s">
        <v>2</v>
      </c>
      <c r="I593" s="165" t="s">
        <v>2</v>
      </c>
      <c r="J593" s="165" t="s">
        <v>2</v>
      </c>
    </row>
    <row r="594" spans="1:12" ht="12.75" hidden="1" customHeight="1" x14ac:dyDescent="0.2">
      <c r="B594" s="539">
        <v>1</v>
      </c>
      <c r="C594" s="539"/>
      <c r="D594" s="539"/>
      <c r="E594" s="539"/>
      <c r="F594" s="539"/>
      <c r="G594" s="539"/>
      <c r="H594" s="127"/>
      <c r="I594" s="127"/>
      <c r="J594" s="128">
        <f>H594-I594</f>
        <v>0</v>
      </c>
    </row>
    <row r="595" spans="1:12" ht="12.75" hidden="1" customHeight="1" x14ac:dyDescent="0.2">
      <c r="B595" s="539">
        <v>2</v>
      </c>
      <c r="C595" s="539"/>
      <c r="D595" s="539"/>
      <c r="E595" s="539"/>
      <c r="F595" s="539"/>
      <c r="G595" s="539"/>
      <c r="H595" s="127"/>
      <c r="I595" s="127"/>
      <c r="J595" s="128">
        <f>H595-I595</f>
        <v>0</v>
      </c>
    </row>
    <row r="596" spans="1:12" ht="12.75" hidden="1" customHeight="1" x14ac:dyDescent="0.2">
      <c r="B596" s="539">
        <v>3</v>
      </c>
      <c r="C596" s="539"/>
      <c r="D596" s="539"/>
      <c r="E596" s="539"/>
      <c r="F596" s="539"/>
      <c r="G596" s="539"/>
      <c r="H596" s="145"/>
      <c r="I596" s="145"/>
      <c r="J596" s="128">
        <f>H596-I596</f>
        <v>0</v>
      </c>
    </row>
    <row r="597" spans="1:12" hidden="1" x14ac:dyDescent="0.2">
      <c r="B597" s="658" t="s">
        <v>256</v>
      </c>
      <c r="C597" s="658"/>
      <c r="D597" s="658"/>
      <c r="E597" s="658"/>
      <c r="F597" s="658"/>
      <c r="G597" s="658"/>
      <c r="H597" s="166">
        <f>SUM(H594:H596)</f>
        <v>0</v>
      </c>
      <c r="I597" s="166">
        <f>SUM(I594:I596)</f>
        <v>0</v>
      </c>
      <c r="J597" s="166">
        <f>SUM(J594:J596)</f>
        <v>0</v>
      </c>
      <c r="K597" s="119">
        <f>H597-Pasivs!E56</f>
        <v>0</v>
      </c>
      <c r="L597" s="119">
        <f>I597-Pasivs!F56</f>
        <v>0</v>
      </c>
    </row>
    <row r="598" spans="1:12" hidden="1" x14ac:dyDescent="0.2"/>
    <row r="599" spans="1:12" ht="15.75" hidden="1" x14ac:dyDescent="0.25">
      <c r="A599" s="120" t="s">
        <v>517</v>
      </c>
      <c r="B599" s="659" t="s">
        <v>518</v>
      </c>
      <c r="C599" s="659"/>
      <c r="D599" s="659"/>
      <c r="E599" s="659"/>
      <c r="F599" s="659"/>
      <c r="G599" s="659"/>
      <c r="H599" s="659"/>
      <c r="I599" s="659"/>
      <c r="J599" s="659"/>
    </row>
    <row r="600" spans="1:12" ht="10.5" hidden="1" customHeight="1" x14ac:dyDescent="0.25">
      <c r="A600" s="120"/>
      <c r="B600" s="381"/>
      <c r="C600" s="381"/>
      <c r="D600" s="381"/>
      <c r="E600" s="381"/>
      <c r="F600" s="381"/>
      <c r="G600" s="381"/>
      <c r="H600" s="381"/>
      <c r="I600" s="381"/>
      <c r="J600" s="381"/>
    </row>
    <row r="601" spans="1:12" hidden="1" x14ac:dyDescent="0.2">
      <c r="B601" s="169" t="s">
        <v>166</v>
      </c>
    </row>
    <row r="602" spans="1:12" hidden="1" x14ac:dyDescent="0.2">
      <c r="B602" s="111" t="s">
        <v>519</v>
      </c>
    </row>
    <row r="603" spans="1:12" hidden="1" x14ac:dyDescent="0.2">
      <c r="B603" s="587"/>
      <c r="C603" s="587"/>
      <c r="D603" s="587"/>
      <c r="E603" s="587"/>
      <c r="F603" s="587"/>
      <c r="G603" s="587"/>
      <c r="H603" s="165">
        <v>2017</v>
      </c>
      <c r="I603" s="165">
        <v>2016</v>
      </c>
      <c r="J603" s="166" t="s">
        <v>394</v>
      </c>
    </row>
    <row r="604" spans="1:12" hidden="1" x14ac:dyDescent="0.2">
      <c r="B604" s="587"/>
      <c r="C604" s="587"/>
      <c r="D604" s="587"/>
      <c r="E604" s="587"/>
      <c r="F604" s="587"/>
      <c r="G604" s="587"/>
      <c r="H604" s="165" t="s">
        <v>2</v>
      </c>
      <c r="I604" s="165" t="s">
        <v>2</v>
      </c>
      <c r="J604" s="165" t="s">
        <v>2</v>
      </c>
    </row>
    <row r="605" spans="1:12" ht="12.75" hidden="1" customHeight="1" x14ac:dyDescent="0.2">
      <c r="B605" s="539">
        <v>1</v>
      </c>
      <c r="C605" s="539"/>
      <c r="D605" s="539"/>
      <c r="E605" s="539"/>
      <c r="F605" s="539"/>
      <c r="G605" s="539"/>
      <c r="H605" s="127"/>
      <c r="I605" s="127"/>
      <c r="J605" s="128">
        <f>H605-I605</f>
        <v>0</v>
      </c>
    </row>
    <row r="606" spans="1:12" ht="12.75" hidden="1" customHeight="1" x14ac:dyDescent="0.2">
      <c r="B606" s="539">
        <v>2</v>
      </c>
      <c r="C606" s="539"/>
      <c r="D606" s="539"/>
      <c r="E606" s="539"/>
      <c r="F606" s="539"/>
      <c r="G606" s="539"/>
      <c r="H606" s="127"/>
      <c r="I606" s="127"/>
      <c r="J606" s="128">
        <f>H606-I606</f>
        <v>0</v>
      </c>
    </row>
    <row r="607" spans="1:12" ht="12.75" hidden="1" customHeight="1" x14ac:dyDescent="0.2">
      <c r="B607" s="539">
        <v>3</v>
      </c>
      <c r="C607" s="539"/>
      <c r="D607" s="539"/>
      <c r="E607" s="539"/>
      <c r="F607" s="539"/>
      <c r="G607" s="539"/>
      <c r="H607" s="145"/>
      <c r="I607" s="145"/>
      <c r="J607" s="128">
        <f>H607-I607</f>
        <v>0</v>
      </c>
    </row>
    <row r="608" spans="1:12" hidden="1" x14ac:dyDescent="0.2">
      <c r="B608" s="658" t="s">
        <v>256</v>
      </c>
      <c r="C608" s="658"/>
      <c r="D608" s="658"/>
      <c r="E608" s="658"/>
      <c r="F608" s="658"/>
      <c r="G608" s="658"/>
      <c r="H608" s="166">
        <f>SUM(H605:H607)</f>
        <v>0</v>
      </c>
      <c r="I608" s="166">
        <f>SUM(I605:I607)</f>
        <v>0</v>
      </c>
      <c r="J608" s="166">
        <f>SUM(J605:J607)</f>
        <v>0</v>
      </c>
      <c r="K608" s="119">
        <f>H608-Pasivs!E49</f>
        <v>0</v>
      </c>
      <c r="L608" s="119">
        <f>I608-Pasivs!F49</f>
        <v>0</v>
      </c>
    </row>
    <row r="610" spans="2:12" x14ac:dyDescent="0.2">
      <c r="B610" s="169" t="s">
        <v>531</v>
      </c>
    </row>
    <row r="611" spans="2:12" x14ac:dyDescent="0.2">
      <c r="B611" s="111" t="s">
        <v>521</v>
      </c>
    </row>
    <row r="612" spans="2:12" x14ac:dyDescent="0.2">
      <c r="B612" s="587"/>
      <c r="C612" s="587"/>
      <c r="D612" s="587"/>
      <c r="E612" s="587"/>
      <c r="F612" s="587"/>
      <c r="G612" s="587"/>
      <c r="H612" s="165">
        <v>2022</v>
      </c>
      <c r="I612" s="165">
        <v>2021</v>
      </c>
      <c r="J612" s="166" t="s">
        <v>394</v>
      </c>
    </row>
    <row r="613" spans="2:12" x14ac:dyDescent="0.2">
      <c r="B613" s="587"/>
      <c r="C613" s="587"/>
      <c r="D613" s="587"/>
      <c r="E613" s="587"/>
      <c r="F613" s="587"/>
      <c r="G613" s="587"/>
      <c r="H613" s="165" t="s">
        <v>2</v>
      </c>
      <c r="I613" s="165" t="s">
        <v>2</v>
      </c>
      <c r="J613" s="165" t="s">
        <v>2</v>
      </c>
    </row>
    <row r="614" spans="2:12" ht="12.75" customHeight="1" x14ac:dyDescent="0.2">
      <c r="B614" s="539" t="s">
        <v>522</v>
      </c>
      <c r="C614" s="539"/>
      <c r="D614" s="539"/>
      <c r="E614" s="539"/>
      <c r="F614" s="539"/>
      <c r="G614" s="539"/>
      <c r="H614" s="127">
        <v>4505</v>
      </c>
      <c r="I614" s="127">
        <v>4083</v>
      </c>
      <c r="J614" s="128">
        <f>H614-I614</f>
        <v>422</v>
      </c>
    </row>
    <row r="615" spans="2:12" hidden="1" x14ac:dyDescent="0.2">
      <c r="B615" s="539"/>
      <c r="C615" s="539"/>
      <c r="D615" s="539"/>
      <c r="E615" s="539"/>
      <c r="F615" s="539"/>
      <c r="G615" s="539"/>
      <c r="H615" s="127"/>
      <c r="I615" s="127"/>
      <c r="J615" s="128">
        <f>H615-I615</f>
        <v>0</v>
      </c>
    </row>
    <row r="616" spans="2:12" ht="12.75" hidden="1" customHeight="1" x14ac:dyDescent="0.2">
      <c r="B616" s="539"/>
      <c r="C616" s="539"/>
      <c r="D616" s="539"/>
      <c r="E616" s="539"/>
      <c r="F616" s="539"/>
      <c r="G616" s="539"/>
      <c r="H616" s="145"/>
      <c r="I616" s="145"/>
      <c r="J616" s="128">
        <f>H616-I616</f>
        <v>0</v>
      </c>
    </row>
    <row r="617" spans="2:12" x14ac:dyDescent="0.2">
      <c r="B617" s="658" t="s">
        <v>256</v>
      </c>
      <c r="C617" s="658"/>
      <c r="D617" s="658"/>
      <c r="E617" s="658"/>
      <c r="F617" s="658"/>
      <c r="G617" s="658"/>
      <c r="H617" s="166">
        <f>SUM(H614:H616)</f>
        <v>4505</v>
      </c>
      <c r="I617" s="166">
        <f>SUM(I614:I616)</f>
        <v>4083</v>
      </c>
      <c r="J617" s="166">
        <f>SUM(J614:J616)</f>
        <v>422</v>
      </c>
      <c r="K617" s="119">
        <f>H617-Pasivs!E50</f>
        <v>0</v>
      </c>
      <c r="L617" s="119">
        <f>I617-Pasivs!F50</f>
        <v>0</v>
      </c>
    </row>
    <row r="619" spans="2:12" hidden="1" x14ac:dyDescent="0.2">
      <c r="B619" s="169" t="s">
        <v>166</v>
      </c>
    </row>
    <row r="620" spans="2:12" hidden="1" x14ac:dyDescent="0.2">
      <c r="B620" s="111" t="s">
        <v>523</v>
      </c>
    </row>
    <row r="621" spans="2:12" hidden="1" x14ac:dyDescent="0.2">
      <c r="B621" s="587"/>
      <c r="C621" s="587"/>
      <c r="D621" s="587"/>
      <c r="E621" s="587"/>
      <c r="F621" s="587"/>
      <c r="G621" s="587"/>
      <c r="H621" s="165">
        <v>2017</v>
      </c>
      <c r="I621" s="165">
        <v>2016</v>
      </c>
      <c r="J621" s="166" t="s">
        <v>394</v>
      </c>
    </row>
    <row r="622" spans="2:12" hidden="1" x14ac:dyDescent="0.2">
      <c r="B622" s="587"/>
      <c r="C622" s="587"/>
      <c r="D622" s="587"/>
      <c r="E622" s="587"/>
      <c r="F622" s="587"/>
      <c r="G622" s="587"/>
      <c r="H622" s="165" t="s">
        <v>2</v>
      </c>
      <c r="I622" s="165" t="s">
        <v>2</v>
      </c>
      <c r="J622" s="165" t="s">
        <v>2</v>
      </c>
    </row>
    <row r="623" spans="2:12" ht="12.75" hidden="1" customHeight="1" x14ac:dyDescent="0.2">
      <c r="B623" s="539" t="s">
        <v>524</v>
      </c>
      <c r="C623" s="539"/>
      <c r="D623" s="539"/>
      <c r="E623" s="539"/>
      <c r="F623" s="539"/>
      <c r="G623" s="539"/>
      <c r="H623" s="127"/>
      <c r="I623" s="127"/>
      <c r="J623" s="128">
        <f>H623-I623</f>
        <v>0</v>
      </c>
    </row>
    <row r="624" spans="2:12" ht="12.75" hidden="1" customHeight="1" x14ac:dyDescent="0.2">
      <c r="B624" s="539">
        <v>2</v>
      </c>
      <c r="C624" s="539"/>
      <c r="D624" s="539"/>
      <c r="E624" s="539"/>
      <c r="F624" s="539"/>
      <c r="G624" s="539"/>
      <c r="H624" s="127"/>
      <c r="I624" s="127"/>
      <c r="J624" s="128">
        <f>H624-I624</f>
        <v>0</v>
      </c>
    </row>
    <row r="625" spans="2:12" ht="12.75" hidden="1" customHeight="1" x14ac:dyDescent="0.2">
      <c r="B625" s="539" t="s">
        <v>525</v>
      </c>
      <c r="C625" s="539"/>
      <c r="D625" s="539"/>
      <c r="E625" s="539"/>
      <c r="F625" s="539"/>
      <c r="G625" s="539"/>
      <c r="H625" s="145"/>
      <c r="I625" s="145"/>
      <c r="J625" s="128">
        <f>H625-I625</f>
        <v>0</v>
      </c>
    </row>
    <row r="626" spans="2:12" hidden="1" x14ac:dyDescent="0.2">
      <c r="B626" s="658" t="s">
        <v>256</v>
      </c>
      <c r="C626" s="658"/>
      <c r="D626" s="658"/>
      <c r="E626" s="658"/>
      <c r="F626" s="658"/>
      <c r="G626" s="658"/>
      <c r="H626" s="166">
        <f>SUM(H623:H625)</f>
        <v>0</v>
      </c>
      <c r="I626" s="166">
        <f>SUM(I623:I625)</f>
        <v>0</v>
      </c>
      <c r="J626" s="166">
        <f>SUM(J623:J625)</f>
        <v>0</v>
      </c>
      <c r="K626" s="119">
        <f>H626-Pasivs!E52</f>
        <v>0</v>
      </c>
      <c r="L626" s="119">
        <f>I626-Pasivs!F52</f>
        <v>0</v>
      </c>
    </row>
    <row r="627" spans="2:12" ht="36" hidden="1" customHeight="1" x14ac:dyDescent="0.2">
      <c r="B627" s="660" t="s">
        <v>526</v>
      </c>
      <c r="C627" s="660"/>
      <c r="D627" s="660"/>
      <c r="E627" s="660"/>
      <c r="F627" s="660"/>
      <c r="G627" s="660"/>
      <c r="H627" s="660"/>
      <c r="I627" s="660"/>
      <c r="J627" s="660"/>
    </row>
    <row r="628" spans="2:12" ht="15.75" hidden="1" customHeight="1" x14ac:dyDescent="0.2">
      <c r="B628" s="382"/>
      <c r="C628" s="382"/>
      <c r="D628" s="382"/>
      <c r="E628" s="382"/>
      <c r="F628" s="382"/>
      <c r="G628" s="382"/>
      <c r="H628" s="382"/>
      <c r="I628" s="382"/>
      <c r="J628" s="382"/>
    </row>
    <row r="629" spans="2:12" hidden="1" x14ac:dyDescent="0.2">
      <c r="B629" s="169" t="s">
        <v>166</v>
      </c>
    </row>
    <row r="630" spans="2:12" hidden="1" x14ac:dyDescent="0.2">
      <c r="B630" s="111" t="s">
        <v>527</v>
      </c>
    </row>
    <row r="631" spans="2:12" hidden="1" x14ac:dyDescent="0.2">
      <c r="B631" s="587"/>
      <c r="C631" s="587"/>
      <c r="D631" s="587"/>
      <c r="E631" s="587"/>
      <c r="F631" s="587"/>
      <c r="G631" s="587"/>
      <c r="H631" s="165">
        <v>2016</v>
      </c>
      <c r="I631" s="165">
        <v>2015</v>
      </c>
      <c r="J631" s="166" t="s">
        <v>394</v>
      </c>
    </row>
    <row r="632" spans="2:12" hidden="1" x14ac:dyDescent="0.2">
      <c r="B632" s="587"/>
      <c r="C632" s="587"/>
      <c r="D632" s="587"/>
      <c r="E632" s="587"/>
      <c r="F632" s="587"/>
      <c r="G632" s="587"/>
      <c r="H632" s="165" t="s">
        <v>2</v>
      </c>
      <c r="I632" s="165" t="s">
        <v>2</v>
      </c>
      <c r="J632" s="165" t="s">
        <v>2</v>
      </c>
    </row>
    <row r="633" spans="2:12" ht="12.75" hidden="1" customHeight="1" x14ac:dyDescent="0.2">
      <c r="B633" s="539" t="s">
        <v>524</v>
      </c>
      <c r="C633" s="539"/>
      <c r="D633" s="539"/>
      <c r="E633" s="539"/>
      <c r="F633" s="539"/>
      <c r="G633" s="539"/>
      <c r="H633" s="127"/>
      <c r="I633" s="127"/>
      <c r="J633" s="128">
        <f>H633-I633</f>
        <v>0</v>
      </c>
    </row>
    <row r="634" spans="2:12" ht="12.75" hidden="1" customHeight="1" x14ac:dyDescent="0.2">
      <c r="B634" s="539">
        <v>2</v>
      </c>
      <c r="C634" s="539"/>
      <c r="D634" s="539"/>
      <c r="E634" s="539"/>
      <c r="F634" s="539"/>
      <c r="G634" s="539"/>
      <c r="H634" s="127"/>
      <c r="I634" s="127"/>
      <c r="J634" s="128">
        <f>H634-I634</f>
        <v>0</v>
      </c>
    </row>
    <row r="635" spans="2:12" ht="12.75" hidden="1" customHeight="1" x14ac:dyDescent="0.2">
      <c r="B635" s="539" t="s">
        <v>525</v>
      </c>
      <c r="C635" s="539"/>
      <c r="D635" s="539"/>
      <c r="E635" s="539"/>
      <c r="F635" s="539"/>
      <c r="G635" s="539"/>
      <c r="H635" s="145"/>
      <c r="I635" s="145"/>
      <c r="J635" s="128">
        <f>H635-I635</f>
        <v>0</v>
      </c>
    </row>
    <row r="636" spans="2:12" hidden="1" x14ac:dyDescent="0.2">
      <c r="B636" s="658" t="s">
        <v>256</v>
      </c>
      <c r="C636" s="658"/>
      <c r="D636" s="658"/>
      <c r="E636" s="658"/>
      <c r="F636" s="658"/>
      <c r="G636" s="658"/>
      <c r="H636" s="166">
        <f>SUM(H633:H635)</f>
        <v>0</v>
      </c>
      <c r="I636" s="166">
        <f>SUM(I633:I635)</f>
        <v>0</v>
      </c>
      <c r="J636" s="166">
        <f>SUM(J633:J635)</f>
        <v>0</v>
      </c>
      <c r="K636" s="119">
        <f>H636-Pasivs!E53</f>
        <v>0</v>
      </c>
      <c r="L636" s="119">
        <f>I636-Pasivs!F53</f>
        <v>0</v>
      </c>
    </row>
    <row r="637" spans="2:12" hidden="1" x14ac:dyDescent="0.2"/>
    <row r="638" spans="2:12" x14ac:dyDescent="0.2">
      <c r="B638" s="169" t="s">
        <v>528</v>
      </c>
    </row>
    <row r="639" spans="2:12" x14ac:dyDescent="0.2">
      <c r="B639" s="661" t="s">
        <v>529</v>
      </c>
      <c r="C639" s="661"/>
      <c r="D639" s="661"/>
    </row>
    <row r="640" spans="2:12" x14ac:dyDescent="0.2">
      <c r="B640" s="587"/>
      <c r="C640" s="587"/>
      <c r="D640" s="587"/>
      <c r="E640" s="587"/>
      <c r="F640" s="587"/>
      <c r="G640" s="587"/>
      <c r="H640" s="165">
        <v>2022</v>
      </c>
      <c r="I640" s="165">
        <v>2021</v>
      </c>
      <c r="J640" s="166" t="s">
        <v>394</v>
      </c>
    </row>
    <row r="641" spans="1:256" x14ac:dyDescent="0.2">
      <c r="B641" s="587"/>
      <c r="C641" s="587"/>
      <c r="D641" s="587"/>
      <c r="E641" s="587"/>
      <c r="F641" s="587"/>
      <c r="G641" s="587"/>
      <c r="H641" s="165" t="s">
        <v>2</v>
      </c>
      <c r="I641" s="165" t="s">
        <v>2</v>
      </c>
      <c r="J641" s="165" t="s">
        <v>2</v>
      </c>
    </row>
    <row r="642" spans="1:256" hidden="1" x14ac:dyDescent="0.2">
      <c r="A642"/>
      <c r="B642"/>
      <c r="C642"/>
      <c r="D642"/>
      <c r="E642"/>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c r="DD642"/>
      <c r="DE642"/>
      <c r="DF642"/>
      <c r="DG642"/>
      <c r="DH642"/>
      <c r="DI642"/>
      <c r="DJ642"/>
      <c r="DK642"/>
      <c r="DL642"/>
      <c r="DM642"/>
      <c r="DN642"/>
      <c r="DO642"/>
      <c r="DP642"/>
      <c r="DQ642"/>
      <c r="DR642"/>
      <c r="DS642"/>
      <c r="DT642"/>
      <c r="DU642"/>
      <c r="DV642"/>
      <c r="DW642"/>
      <c r="DX642"/>
      <c r="DY642"/>
      <c r="DZ642"/>
      <c r="EA642"/>
      <c r="EB642"/>
      <c r="EC642"/>
      <c r="ED642"/>
      <c r="EE642"/>
      <c r="EF642"/>
      <c r="EG642"/>
      <c r="EH642"/>
      <c r="EI642"/>
      <c r="EJ642"/>
      <c r="EK642"/>
      <c r="EL642"/>
      <c r="EM642"/>
      <c r="EN642"/>
      <c r="EO642"/>
      <c r="EP642"/>
      <c r="EQ642"/>
      <c r="ER642"/>
      <c r="ES642"/>
      <c r="ET642"/>
      <c r="EU642"/>
      <c r="EV642"/>
      <c r="EW642"/>
      <c r="EX642"/>
      <c r="EY642"/>
      <c r="EZ642"/>
      <c r="FA642"/>
      <c r="FB642"/>
      <c r="FC642"/>
      <c r="FD642"/>
      <c r="FE642"/>
      <c r="FF642"/>
      <c r="FG642"/>
      <c r="FH642"/>
      <c r="FI642"/>
      <c r="FJ642"/>
      <c r="FK642"/>
      <c r="FL642"/>
      <c r="FM642"/>
      <c r="FN642"/>
      <c r="FO642"/>
      <c r="FP642"/>
      <c r="FQ642"/>
      <c r="FR642"/>
      <c r="FS642"/>
      <c r="FT642"/>
      <c r="FU642"/>
      <c r="FV642"/>
      <c r="FW642"/>
      <c r="FX642"/>
      <c r="FY642"/>
      <c r="FZ642"/>
      <c r="GA642"/>
      <c r="GB642"/>
      <c r="GC642"/>
      <c r="GD642"/>
      <c r="GE642"/>
      <c r="GF642"/>
      <c r="GG642"/>
      <c r="GH642"/>
      <c r="GI642"/>
      <c r="GJ642"/>
      <c r="GK642"/>
      <c r="GL642"/>
      <c r="GM642"/>
      <c r="GN642"/>
      <c r="GO642"/>
      <c r="GP642"/>
      <c r="GQ642"/>
      <c r="GR642"/>
      <c r="GS642"/>
      <c r="GT642"/>
      <c r="GU642"/>
      <c r="GV642"/>
      <c r="GW642"/>
      <c r="GX642"/>
      <c r="GY642"/>
      <c r="GZ642"/>
      <c r="HA642"/>
      <c r="HB642"/>
      <c r="HC642"/>
      <c r="HD642"/>
      <c r="HE642"/>
      <c r="HF642"/>
      <c r="HG642"/>
      <c r="HH642"/>
      <c r="HI642"/>
      <c r="HJ642"/>
      <c r="HK642"/>
      <c r="HL642"/>
      <c r="HM642"/>
      <c r="HN642"/>
      <c r="HO642"/>
      <c r="HP642"/>
      <c r="HQ642"/>
      <c r="HR642"/>
      <c r="HS642"/>
      <c r="HT642"/>
      <c r="HU642"/>
      <c r="HV642"/>
      <c r="HW642"/>
      <c r="HX642"/>
      <c r="HY642"/>
      <c r="HZ642"/>
      <c r="IA642"/>
      <c r="IB642"/>
      <c r="IC642"/>
      <c r="ID642"/>
      <c r="IE642"/>
      <c r="IF642"/>
      <c r="IG642"/>
      <c r="IH642"/>
      <c r="II642"/>
      <c r="IJ642"/>
      <c r="IK642"/>
      <c r="IL642"/>
      <c r="IM642"/>
      <c r="IN642"/>
      <c r="IO642"/>
      <c r="IP642"/>
      <c r="IQ642"/>
      <c r="IR642"/>
      <c r="IS642"/>
      <c r="IT642"/>
      <c r="IU642"/>
      <c r="IV642"/>
    </row>
    <row r="643" spans="1:256" ht="12.75" customHeight="1" x14ac:dyDescent="0.2">
      <c r="B643" s="539" t="s">
        <v>530</v>
      </c>
      <c r="C643" s="539"/>
      <c r="D643" s="539"/>
      <c r="E643" s="539"/>
      <c r="F643" s="539"/>
      <c r="G643" s="539"/>
      <c r="H643" s="127">
        <v>27712</v>
      </c>
      <c r="I643" s="127">
        <v>25680</v>
      </c>
      <c r="J643" s="128">
        <f>H643-I643</f>
        <v>2032</v>
      </c>
    </row>
    <row r="644" spans="1:256" ht="12.75" customHeight="1" x14ac:dyDescent="0.2">
      <c r="B644" s="539" t="s">
        <v>623</v>
      </c>
      <c r="C644" s="539"/>
      <c r="D644" s="539"/>
      <c r="E644" s="539"/>
      <c r="F644" s="539"/>
      <c r="G644" s="539"/>
      <c r="H644" s="127">
        <v>0</v>
      </c>
      <c r="I644" s="127">
        <v>0</v>
      </c>
      <c r="J644" s="128">
        <f>H644-I644</f>
        <v>0</v>
      </c>
    </row>
    <row r="645" spans="1:256" ht="12.75" hidden="1" customHeight="1" x14ac:dyDescent="0.2">
      <c r="B645" s="539"/>
      <c r="C645" s="539"/>
      <c r="D645" s="539"/>
      <c r="E645" s="539"/>
      <c r="F645" s="539"/>
      <c r="G645" s="539"/>
      <c r="H645" s="127">
        <v>0</v>
      </c>
      <c r="I645" s="127"/>
      <c r="J645" s="128">
        <f>H645-I645</f>
        <v>0</v>
      </c>
    </row>
    <row r="646" spans="1:256" ht="12.75" hidden="1" customHeight="1" x14ac:dyDescent="0.2">
      <c r="B646"/>
      <c r="C646" s="126"/>
      <c r="D646" s="126"/>
      <c r="E646" s="126"/>
      <c r="F646" s="126"/>
      <c r="G646" s="126"/>
      <c r="H646" s="127"/>
      <c r="I646" s="127">
        <v>0</v>
      </c>
      <c r="J646" s="128">
        <f>H646-I646</f>
        <v>0</v>
      </c>
    </row>
    <row r="647" spans="1:256" x14ac:dyDescent="0.2">
      <c r="B647" s="658" t="s">
        <v>256</v>
      </c>
      <c r="C647" s="658"/>
      <c r="D647" s="658"/>
      <c r="E647" s="658"/>
      <c r="F647" s="658"/>
      <c r="G647" s="658"/>
      <c r="H647" s="166">
        <f>SUM(H643:H646)</f>
        <v>27712</v>
      </c>
      <c r="I647" s="166">
        <f>SUM(I643:I646)</f>
        <v>25680</v>
      </c>
      <c r="J647" s="166">
        <f>SUM(J643:J646)</f>
        <v>2032</v>
      </c>
      <c r="K647" s="119">
        <f>H647-Pasivs!E55</f>
        <v>0</v>
      </c>
      <c r="L647" s="119">
        <f>I647-Pasivs!F55</f>
        <v>0</v>
      </c>
    </row>
    <row r="648" spans="1:256" ht="8.25" customHeight="1" x14ac:dyDescent="0.2"/>
    <row r="649" spans="1:256" x14ac:dyDescent="0.2">
      <c r="B649" s="169" t="s">
        <v>539</v>
      </c>
    </row>
    <row r="650" spans="1:256" x14ac:dyDescent="0.2">
      <c r="B650" s="113" t="s">
        <v>532</v>
      </c>
      <c r="K650" s="225" t="s">
        <v>470</v>
      </c>
    </row>
    <row r="651" spans="1:256" x14ac:dyDescent="0.2">
      <c r="B651" s="587" t="s">
        <v>533</v>
      </c>
      <c r="C651" s="587"/>
      <c r="D651" s="587"/>
      <c r="E651" s="587"/>
      <c r="F651" s="587"/>
      <c r="G651" s="587"/>
      <c r="H651" s="165">
        <v>2022</v>
      </c>
      <c r="I651" s="165">
        <v>2021</v>
      </c>
      <c r="J651" s="166" t="s">
        <v>394</v>
      </c>
    </row>
    <row r="652" spans="1:256" x14ac:dyDescent="0.2">
      <c r="B652" s="587"/>
      <c r="C652" s="587"/>
      <c r="D652" s="587"/>
      <c r="E652" s="587"/>
      <c r="F652" s="587"/>
      <c r="G652" s="587"/>
      <c r="H652" s="165" t="s">
        <v>2</v>
      </c>
      <c r="I652" s="165" t="s">
        <v>2</v>
      </c>
      <c r="J652" s="165" t="s">
        <v>2</v>
      </c>
    </row>
    <row r="653" spans="1:256" ht="12.75" customHeight="1" x14ac:dyDescent="0.2">
      <c r="B653" s="539" t="s">
        <v>534</v>
      </c>
      <c r="C653" s="539"/>
      <c r="D653" s="539"/>
      <c r="E653" s="539"/>
      <c r="F653" s="539"/>
      <c r="G653" s="539"/>
      <c r="H653" s="445">
        <v>14246</v>
      </c>
      <c r="I653" s="445">
        <v>14106</v>
      </c>
      <c r="J653" s="128">
        <f t="shared" ref="J653:J658" si="16">H653-I653</f>
        <v>140</v>
      </c>
    </row>
    <row r="654" spans="1:256" ht="12.75" customHeight="1" x14ac:dyDescent="0.2">
      <c r="B654" s="539" t="s">
        <v>535</v>
      </c>
      <c r="C654" s="539"/>
      <c r="D654" s="539"/>
      <c r="E654" s="539"/>
      <c r="F654" s="539"/>
      <c r="G654" s="539"/>
      <c r="H654" s="445">
        <v>7605</v>
      </c>
      <c r="I654" s="445">
        <v>7785</v>
      </c>
      <c r="J654" s="128">
        <f t="shared" si="16"/>
        <v>-180</v>
      </c>
    </row>
    <row r="655" spans="1:256" ht="12.75" customHeight="1" x14ac:dyDescent="0.2">
      <c r="B655" s="539" t="s">
        <v>536</v>
      </c>
      <c r="C655" s="539"/>
      <c r="D655" s="539"/>
      <c r="E655" s="539"/>
      <c r="F655" s="539"/>
      <c r="G655" s="539"/>
      <c r="H655" s="445">
        <v>16</v>
      </c>
      <c r="I655" s="445">
        <v>17</v>
      </c>
      <c r="J655" s="128">
        <f t="shared" si="16"/>
        <v>-1</v>
      </c>
    </row>
    <row r="656" spans="1:256" ht="12.75" customHeight="1" x14ac:dyDescent="0.2">
      <c r="B656" s="539" t="s">
        <v>537</v>
      </c>
      <c r="C656" s="539"/>
      <c r="D656" s="539"/>
      <c r="E656" s="539"/>
      <c r="F656" s="539"/>
      <c r="G656" s="539"/>
      <c r="H656" s="446">
        <v>767</v>
      </c>
      <c r="I656" s="446">
        <v>1362</v>
      </c>
      <c r="J656" s="128">
        <f t="shared" si="16"/>
        <v>-595</v>
      </c>
    </row>
    <row r="657" spans="2:12" ht="12.75" hidden="1" customHeight="1" x14ac:dyDescent="0.2">
      <c r="B657" s="539"/>
      <c r="C657" s="539"/>
      <c r="D657" s="539"/>
      <c r="E657" s="539"/>
      <c r="F657" s="539"/>
      <c r="G657" s="539"/>
      <c r="H657" s="127"/>
      <c r="I657" s="127"/>
      <c r="J657" s="128">
        <f t="shared" si="16"/>
        <v>0</v>
      </c>
    </row>
    <row r="658" spans="2:12" ht="12.75" hidden="1" customHeight="1" x14ac:dyDescent="0.2">
      <c r="B658" s="539"/>
      <c r="C658" s="539"/>
      <c r="D658" s="539"/>
      <c r="E658" s="539"/>
      <c r="F658" s="539"/>
      <c r="G658" s="539"/>
      <c r="H658" s="145"/>
      <c r="I658" s="145"/>
      <c r="J658" s="128">
        <f t="shared" si="16"/>
        <v>0</v>
      </c>
    </row>
    <row r="659" spans="2:12" x14ac:dyDescent="0.2">
      <c r="B659" s="658" t="s">
        <v>256</v>
      </c>
      <c r="C659" s="658"/>
      <c r="D659" s="658"/>
      <c r="E659" s="658"/>
      <c r="F659" s="658"/>
      <c r="G659" s="658"/>
      <c r="H659" s="166">
        <f>SUM(H653:H658)</f>
        <v>22634</v>
      </c>
      <c r="I659" s="166">
        <f>SUM(I653:I658)</f>
        <v>23270</v>
      </c>
      <c r="J659" s="166">
        <f>SUM(J653:J658)</f>
        <v>-636</v>
      </c>
      <c r="K659" s="119">
        <f>H659-Pasivs!E54</f>
        <v>0</v>
      </c>
      <c r="L659" s="119">
        <f>I659-Pasivs!F54</f>
        <v>0</v>
      </c>
    </row>
    <row r="660" spans="2:12" ht="6" customHeight="1" x14ac:dyDescent="0.2"/>
    <row r="661" spans="2:12" hidden="1" x14ac:dyDescent="0.2">
      <c r="B661" s="169" t="s">
        <v>166</v>
      </c>
    </row>
    <row r="662" spans="2:12" hidden="1" x14ac:dyDescent="0.2">
      <c r="B662" s="661" t="s">
        <v>538</v>
      </c>
      <c r="C662" s="661"/>
      <c r="D662" s="661"/>
    </row>
    <row r="663" spans="2:12" hidden="1" x14ac:dyDescent="0.2">
      <c r="B663" s="587"/>
      <c r="C663" s="587"/>
      <c r="D663" s="587"/>
      <c r="E663" s="587"/>
      <c r="F663" s="587"/>
      <c r="G663" s="587"/>
      <c r="H663" s="165">
        <v>2016</v>
      </c>
      <c r="I663" s="165">
        <v>2015</v>
      </c>
      <c r="J663" s="166" t="s">
        <v>394</v>
      </c>
    </row>
    <row r="664" spans="2:12" hidden="1" x14ac:dyDescent="0.2">
      <c r="B664" s="587"/>
      <c r="C664" s="587"/>
      <c r="D664" s="587"/>
      <c r="E664" s="587"/>
      <c r="F664" s="587"/>
      <c r="G664" s="587"/>
      <c r="H664" s="165" t="s">
        <v>2</v>
      </c>
      <c r="I664" s="165" t="s">
        <v>2</v>
      </c>
      <c r="J664" s="165" t="s">
        <v>2</v>
      </c>
    </row>
    <row r="665" spans="2:12" ht="12.75" hidden="1" customHeight="1" x14ac:dyDescent="0.2">
      <c r="B665" s="539"/>
      <c r="C665" s="539"/>
      <c r="D665" s="539"/>
      <c r="E665" s="539"/>
      <c r="F665" s="539"/>
      <c r="G665" s="539"/>
      <c r="H665" s="127"/>
      <c r="I665" s="127"/>
      <c r="J665" s="128">
        <f>H665-I665</f>
        <v>0</v>
      </c>
    </row>
    <row r="666" spans="2:12" ht="12.75" hidden="1" customHeight="1" x14ac:dyDescent="0.2">
      <c r="B666" s="539"/>
      <c r="C666" s="539"/>
      <c r="D666" s="539"/>
      <c r="E666" s="539"/>
      <c r="F666" s="539"/>
      <c r="G666" s="539"/>
      <c r="H666" s="127"/>
      <c r="I666" s="127"/>
      <c r="J666" s="128">
        <f>H666-I666</f>
        <v>0</v>
      </c>
    </row>
    <row r="667" spans="2:12" ht="12.75" hidden="1" customHeight="1" x14ac:dyDescent="0.2">
      <c r="B667" s="539"/>
      <c r="C667" s="539"/>
      <c r="D667" s="539"/>
      <c r="E667" s="539"/>
      <c r="F667" s="539"/>
      <c r="G667" s="539"/>
      <c r="H667" s="145"/>
      <c r="I667" s="145"/>
      <c r="J667" s="128">
        <f>H667-I667</f>
        <v>0</v>
      </c>
    </row>
    <row r="668" spans="2:12" hidden="1" x14ac:dyDescent="0.2">
      <c r="B668" s="658" t="s">
        <v>256</v>
      </c>
      <c r="C668" s="658"/>
      <c r="D668" s="658"/>
      <c r="E668" s="658"/>
      <c r="F668" s="658"/>
      <c r="G668" s="658"/>
      <c r="H668" s="166">
        <f>SUM(H665:H667)</f>
        <v>0</v>
      </c>
      <c r="I668" s="166">
        <f>SUM(I665:I667)</f>
        <v>0</v>
      </c>
      <c r="J668" s="166">
        <f>SUM(J665:J667)</f>
        <v>0</v>
      </c>
      <c r="K668" s="119">
        <f>H668-Pasivs!E57</f>
        <v>0</v>
      </c>
      <c r="L668" s="119">
        <f>I668-Pasivs!F57</f>
        <v>0</v>
      </c>
    </row>
    <row r="669" spans="2:12" hidden="1" x14ac:dyDescent="0.2"/>
    <row r="670" spans="2:12" x14ac:dyDescent="0.2">
      <c r="B670" s="169" t="s">
        <v>611</v>
      </c>
    </row>
    <row r="671" spans="2:12" x14ac:dyDescent="0.2">
      <c r="B671" s="661" t="s">
        <v>540</v>
      </c>
      <c r="C671" s="661"/>
      <c r="D671" s="661"/>
    </row>
    <row r="672" spans="2:12" x14ac:dyDescent="0.2">
      <c r="B672" s="587"/>
      <c r="C672" s="587"/>
      <c r="D672" s="587"/>
      <c r="E672" s="587"/>
      <c r="F672" s="587"/>
      <c r="G672" s="587"/>
      <c r="H672" s="165">
        <v>2022</v>
      </c>
      <c r="I672" s="165">
        <v>2021</v>
      </c>
      <c r="J672" s="166" t="s">
        <v>394</v>
      </c>
    </row>
    <row r="673" spans="1:12" x14ac:dyDescent="0.2">
      <c r="B673" s="587"/>
      <c r="C673" s="587"/>
      <c r="D673" s="587"/>
      <c r="E673" s="587"/>
      <c r="F673" s="587"/>
      <c r="G673" s="587"/>
      <c r="H673" s="165" t="s">
        <v>2</v>
      </c>
      <c r="I673" s="165" t="s">
        <v>2</v>
      </c>
      <c r="J673" s="165" t="s">
        <v>2</v>
      </c>
    </row>
    <row r="674" spans="1:12" ht="12.75" customHeight="1" x14ac:dyDescent="0.2">
      <c r="B674" s="539" t="s">
        <v>540</v>
      </c>
      <c r="C674" s="539"/>
      <c r="D674" s="539"/>
      <c r="E674" s="539"/>
      <c r="F674" s="539"/>
      <c r="G674" s="539"/>
      <c r="H674" s="127">
        <v>0</v>
      </c>
      <c r="I674" s="127">
        <v>2820</v>
      </c>
      <c r="J674" s="128">
        <f>H674-I674</f>
        <v>-2820</v>
      </c>
    </row>
    <row r="675" spans="1:12" ht="12.75" customHeight="1" x14ac:dyDescent="0.2">
      <c r="B675" s="662" t="s">
        <v>541</v>
      </c>
      <c r="C675" s="662"/>
      <c r="D675" s="662"/>
      <c r="E675" s="662"/>
      <c r="F675" s="662"/>
      <c r="G675" s="662"/>
      <c r="H675" s="127">
        <v>20002</v>
      </c>
      <c r="I675" s="127">
        <v>20002</v>
      </c>
      <c r="J675" s="128">
        <f>H675-I675</f>
        <v>0</v>
      </c>
    </row>
    <row r="676" spans="1:12" ht="12.75" hidden="1" customHeight="1" outlineLevel="1" x14ac:dyDescent="0.2">
      <c r="B676" s="539"/>
      <c r="C676" s="539"/>
      <c r="D676" s="539"/>
      <c r="E676" s="539"/>
      <c r="F676" s="539"/>
      <c r="G676" s="539"/>
      <c r="H676" s="145"/>
      <c r="I676" s="145"/>
      <c r="J676" s="128">
        <f>H676-I676</f>
        <v>0</v>
      </c>
    </row>
    <row r="677" spans="1:12" collapsed="1" x14ac:dyDescent="0.2">
      <c r="B677" s="658" t="s">
        <v>256</v>
      </c>
      <c r="C677" s="658"/>
      <c r="D677" s="658"/>
      <c r="E677" s="658"/>
      <c r="F677" s="658"/>
      <c r="G677" s="658"/>
      <c r="H677" s="166">
        <f>SUM(H674:H676)</f>
        <v>20002</v>
      </c>
      <c r="I677" s="166">
        <f>SUM(I674:I676)</f>
        <v>22822</v>
      </c>
      <c r="J677" s="166">
        <f>SUM(J674:J676)</f>
        <v>-2820</v>
      </c>
      <c r="K677" s="119">
        <f>H677-Pasivs!E58</f>
        <v>0</v>
      </c>
      <c r="L677" s="119">
        <f>I677-Pasivs!F58</f>
        <v>0</v>
      </c>
    </row>
    <row r="678" spans="1:12" s="196" customFormat="1" ht="15.75" x14ac:dyDescent="0.25">
      <c r="A678" s="199"/>
      <c r="B678" s="383"/>
      <c r="C678" s="198"/>
      <c r="D678" s="198"/>
      <c r="E678" s="198"/>
      <c r="F678" s="198"/>
      <c r="G678" s="198"/>
      <c r="H678" s="199"/>
      <c r="I678" s="199"/>
      <c r="J678" s="199"/>
      <c r="K678" s="384"/>
      <c r="L678" s="201"/>
    </row>
    <row r="679" spans="1:12" s="9" customFormat="1" ht="14.25" hidden="1" x14ac:dyDescent="0.2">
      <c r="A679" s="385"/>
      <c r="B679" s="386"/>
      <c r="C679" s="385"/>
      <c r="D679" s="385"/>
      <c r="E679" s="385"/>
      <c r="F679" s="385"/>
      <c r="G679" s="385"/>
      <c r="H679" s="385"/>
      <c r="I679" s="385"/>
      <c r="J679" s="385"/>
      <c r="K679" s="387"/>
      <c r="L679" s="203"/>
    </row>
    <row r="680" spans="1:12" hidden="1" x14ac:dyDescent="0.2">
      <c r="A680" s="118"/>
      <c r="B680" s="388" t="str">
        <f>'P&amp;Z'!A40</f>
        <v xml:space="preserve"> </v>
      </c>
      <c r="C680" s="118"/>
      <c r="D680" s="118"/>
      <c r="E680" s="118"/>
      <c r="F680" s="118"/>
      <c r="G680" s="118"/>
      <c r="H680" s="118"/>
      <c r="I680" s="118"/>
      <c r="J680" s="118"/>
      <c r="K680" s="335"/>
    </row>
    <row r="681" spans="1:12" ht="23.1" hidden="1" customHeight="1" x14ac:dyDescent="0.2">
      <c r="A681" s="118"/>
      <c r="B681" s="388">
        <f>'P&amp;Z'!A41</f>
        <v>0</v>
      </c>
      <c r="C681" s="389"/>
      <c r="D681" s="389"/>
      <c r="E681" s="389"/>
      <c r="F681" s="389"/>
      <c r="G681" s="389"/>
      <c r="H681" s="389"/>
      <c r="I681" s="389"/>
      <c r="J681" s="389"/>
      <c r="K681" s="390"/>
    </row>
    <row r="682" spans="1:12" ht="24" hidden="1" customHeight="1" x14ac:dyDescent="0.2">
      <c r="A682" s="118"/>
      <c r="B682" s="388">
        <f>'P&amp;Z'!A42</f>
        <v>0</v>
      </c>
      <c r="C682" s="190"/>
      <c r="D682" s="190"/>
      <c r="E682" s="190"/>
      <c r="F682" s="190"/>
      <c r="G682" s="190"/>
      <c r="H682" s="190"/>
      <c r="I682" s="190"/>
      <c r="J682" s="190"/>
      <c r="K682" s="335"/>
    </row>
    <row r="683" spans="1:12" ht="14.1" customHeight="1" x14ac:dyDescent="0.2">
      <c r="A683" s="118"/>
      <c r="B683" s="388" t="str">
        <f>'P&amp;Z'!A43</f>
        <v>SIA"GRĪVAS POLIKLĪNIKAS" valdes loceklis ______________ /Andris Pļaskota/</v>
      </c>
      <c r="C683" s="391"/>
      <c r="D683" s="391"/>
      <c r="E683" s="392"/>
      <c r="F683" s="392"/>
      <c r="G683" s="392"/>
      <c r="H683" s="392"/>
      <c r="I683" s="392"/>
      <c r="J683" s="118"/>
      <c r="K683" s="335"/>
    </row>
    <row r="684" spans="1:12" ht="24" customHeight="1" x14ac:dyDescent="0.2">
      <c r="A684" s="118"/>
      <c r="B684" s="388" t="str">
        <f>'P&amp;Z'!A44</f>
        <v>SIA"GRĪVAS POLIKLĪNIKAS" galvena grāmatvede  ______________ / Klavdija Aleiņikova/</v>
      </c>
      <c r="C684" s="190"/>
      <c r="D684" s="190"/>
      <c r="E684" s="118"/>
      <c r="F684" s="190"/>
      <c r="G684" s="190"/>
      <c r="H684" s="190"/>
      <c r="I684" s="190"/>
      <c r="J684" s="118"/>
      <c r="K684" s="335"/>
    </row>
    <row r="685" spans="1:12" x14ac:dyDescent="0.2">
      <c r="A685" s="118"/>
      <c r="B685" s="393" t="str">
        <f>'P&amp;Z'!A46</f>
        <v>2022.gada 21.jūlijā</v>
      </c>
      <c r="C685" s="190"/>
      <c r="D685" s="190"/>
      <c r="E685" s="190"/>
      <c r="F685" s="190"/>
      <c r="G685" s="190"/>
      <c r="H685" s="190"/>
      <c r="I685" s="190"/>
      <c r="J685" s="118"/>
      <c r="K685" s="335"/>
    </row>
    <row r="686" spans="1:12" x14ac:dyDescent="0.2">
      <c r="A686" s="118"/>
      <c r="C686" s="190"/>
      <c r="D686" s="190"/>
      <c r="E686" s="190"/>
      <c r="F686" s="190"/>
      <c r="G686" s="190"/>
      <c r="H686" s="190"/>
      <c r="I686" s="190"/>
      <c r="J686" s="118"/>
      <c r="K686" s="335"/>
    </row>
    <row r="687" spans="1:12" x14ac:dyDescent="0.2">
      <c r="A687" s="118"/>
      <c r="B687" s="118"/>
      <c r="C687" s="118"/>
      <c r="D687" s="118"/>
      <c r="E687" s="118"/>
      <c r="F687" s="118"/>
      <c r="G687" s="118"/>
      <c r="H687" s="118"/>
      <c r="I687" s="118"/>
      <c r="J687" s="118"/>
      <c r="K687" s="335"/>
    </row>
    <row r="688" spans="1:12" s="114" customFormat="1" ht="24.6" hidden="1" customHeight="1" x14ac:dyDescent="0.25">
      <c r="B688" s="115"/>
      <c r="K688" s="211"/>
      <c r="L688" s="211"/>
    </row>
    <row r="712" spans="11:12" s="9" customFormat="1" ht="14.25" x14ac:dyDescent="0.2">
      <c r="K712" s="203"/>
      <c r="L712" s="203"/>
    </row>
    <row r="713" spans="11:12" s="9" customFormat="1" ht="14.25" x14ac:dyDescent="0.2">
      <c r="K713" s="203"/>
      <c r="L713" s="203"/>
    </row>
    <row r="714" spans="11:12" s="9" customFormat="1" ht="14.25" x14ac:dyDescent="0.2">
      <c r="K714" s="203"/>
      <c r="L714" s="203"/>
    </row>
    <row r="715" spans="11:12" s="9" customFormat="1" ht="14.25" x14ac:dyDescent="0.2">
      <c r="K715" s="203"/>
      <c r="L715" s="203"/>
    </row>
    <row r="716" spans="11:12" s="9" customFormat="1" ht="14.25" x14ac:dyDescent="0.2">
      <c r="K716" s="203"/>
      <c r="L716" s="203"/>
    </row>
    <row r="717" spans="11:12" s="9" customFormat="1" ht="14.25" x14ac:dyDescent="0.2">
      <c r="K717" s="203"/>
      <c r="L717" s="203"/>
    </row>
    <row r="718" spans="11:12" s="9" customFormat="1" ht="14.25" x14ac:dyDescent="0.2">
      <c r="K718" s="203"/>
      <c r="L718" s="203"/>
    </row>
  </sheetData>
  <sheetProtection selectLockedCells="1" selectUnlockedCells="1"/>
  <mergeCells count="489">
    <mergeCell ref="B676:G676"/>
    <mergeCell ref="B677:G677"/>
    <mergeCell ref="B666:G666"/>
    <mergeCell ref="B667:G667"/>
    <mergeCell ref="B668:G668"/>
    <mergeCell ref="B671:D671"/>
    <mergeCell ref="B672:G673"/>
    <mergeCell ref="B674:G674"/>
    <mergeCell ref="B655:G655"/>
    <mergeCell ref="B656:G656"/>
    <mergeCell ref="B657:G657"/>
    <mergeCell ref="B658:G658"/>
    <mergeCell ref="B659:G659"/>
    <mergeCell ref="B662:D662"/>
    <mergeCell ref="B663:G664"/>
    <mergeCell ref="B665:G665"/>
    <mergeCell ref="B675:G675"/>
    <mergeCell ref="B639:D639"/>
    <mergeCell ref="B640:G641"/>
    <mergeCell ref="B643:G643"/>
    <mergeCell ref="B644:G644"/>
    <mergeCell ref="B645:G645"/>
    <mergeCell ref="B647:G647"/>
    <mergeCell ref="B651:G652"/>
    <mergeCell ref="B653:G653"/>
    <mergeCell ref="B654:G654"/>
    <mergeCell ref="B624:G624"/>
    <mergeCell ref="B625:G625"/>
    <mergeCell ref="B626:G626"/>
    <mergeCell ref="B627:J627"/>
    <mergeCell ref="B631:G632"/>
    <mergeCell ref="B633:G633"/>
    <mergeCell ref="B634:G634"/>
    <mergeCell ref="B635:G635"/>
    <mergeCell ref="B636:G636"/>
    <mergeCell ref="B607:G607"/>
    <mergeCell ref="B608:G608"/>
    <mergeCell ref="B612:G613"/>
    <mergeCell ref="B614:G614"/>
    <mergeCell ref="B615:G615"/>
    <mergeCell ref="B616:G616"/>
    <mergeCell ref="B617:G617"/>
    <mergeCell ref="B621:G622"/>
    <mergeCell ref="B623:G623"/>
    <mergeCell ref="B593:G593"/>
    <mergeCell ref="B594:G594"/>
    <mergeCell ref="B595:G595"/>
    <mergeCell ref="B596:G596"/>
    <mergeCell ref="B597:G597"/>
    <mergeCell ref="B599:J599"/>
    <mergeCell ref="B603:G604"/>
    <mergeCell ref="B605:G605"/>
    <mergeCell ref="B606:G606"/>
    <mergeCell ref="B581:G581"/>
    <mergeCell ref="B582:G582"/>
    <mergeCell ref="B583:G583"/>
    <mergeCell ref="B587:G587"/>
    <mergeCell ref="B588:G588"/>
    <mergeCell ref="B589:G589"/>
    <mergeCell ref="B590:G590"/>
    <mergeCell ref="B591:G591"/>
    <mergeCell ref="B592:G592"/>
    <mergeCell ref="C562:H562"/>
    <mergeCell ref="C563:H563"/>
    <mergeCell ref="B568:G569"/>
    <mergeCell ref="B570:G570"/>
    <mergeCell ref="B571:G571"/>
    <mergeCell ref="B572:G572"/>
    <mergeCell ref="B573:G573"/>
    <mergeCell ref="B578:G579"/>
    <mergeCell ref="B580:G580"/>
    <mergeCell ref="C537:H537"/>
    <mergeCell ref="B553:G553"/>
    <mergeCell ref="B555:B556"/>
    <mergeCell ref="C555:H556"/>
    <mergeCell ref="C557:H557"/>
    <mergeCell ref="C558:H558"/>
    <mergeCell ref="C559:H559"/>
    <mergeCell ref="C560:H560"/>
    <mergeCell ref="C561:H561"/>
    <mergeCell ref="C528:H528"/>
    <mergeCell ref="C529:H529"/>
    <mergeCell ref="C530:H530"/>
    <mergeCell ref="C531:H531"/>
    <mergeCell ref="C532:H532"/>
    <mergeCell ref="C533:H533"/>
    <mergeCell ref="C534:H534"/>
    <mergeCell ref="C535:H535"/>
    <mergeCell ref="C536:H536"/>
    <mergeCell ref="B519:C519"/>
    <mergeCell ref="B520:G520"/>
    <mergeCell ref="B521:J521"/>
    <mergeCell ref="B522:B523"/>
    <mergeCell ref="C522:H523"/>
    <mergeCell ref="C524:H524"/>
    <mergeCell ref="C525:H525"/>
    <mergeCell ref="C526:H526"/>
    <mergeCell ref="C527:H527"/>
    <mergeCell ref="B510:C510"/>
    <mergeCell ref="B511:C511"/>
    <mergeCell ref="B512:C512"/>
    <mergeCell ref="B513:C513"/>
    <mergeCell ref="B514:G514"/>
    <mergeCell ref="B515:J515"/>
    <mergeCell ref="B516:C516"/>
    <mergeCell ref="B517:C517"/>
    <mergeCell ref="B518:C518"/>
    <mergeCell ref="B499:J499"/>
    <mergeCell ref="B500:C500"/>
    <mergeCell ref="B501:C501"/>
    <mergeCell ref="B502:G502"/>
    <mergeCell ref="B507:C508"/>
    <mergeCell ref="D507:F507"/>
    <mergeCell ref="G507:G508"/>
    <mergeCell ref="J507:J508"/>
    <mergeCell ref="B509:J509"/>
    <mergeCell ref="B489:E489"/>
    <mergeCell ref="B493:C494"/>
    <mergeCell ref="D493:F493"/>
    <mergeCell ref="G493:G494"/>
    <mergeCell ref="J493:J494"/>
    <mergeCell ref="B495:J495"/>
    <mergeCell ref="B496:C496"/>
    <mergeCell ref="B497:C497"/>
    <mergeCell ref="B498:G498"/>
    <mergeCell ref="A486:B486"/>
    <mergeCell ref="C486:D486"/>
    <mergeCell ref="E486:F486"/>
    <mergeCell ref="G486:H486"/>
    <mergeCell ref="I486:J486"/>
    <mergeCell ref="A487:B487"/>
    <mergeCell ref="C487:D487"/>
    <mergeCell ref="E487:F487"/>
    <mergeCell ref="G487:H487"/>
    <mergeCell ref="I487:J487"/>
    <mergeCell ref="B478:J478"/>
    <mergeCell ref="A484:B484"/>
    <mergeCell ref="C484:D484"/>
    <mergeCell ref="E484:F484"/>
    <mergeCell ref="G484:H484"/>
    <mergeCell ref="I484:J484"/>
    <mergeCell ref="A485:B485"/>
    <mergeCell ref="C485:D485"/>
    <mergeCell ref="E485:F485"/>
    <mergeCell ref="G485:H485"/>
    <mergeCell ref="I485:J485"/>
    <mergeCell ref="B468:D468"/>
    <mergeCell ref="B469:D469"/>
    <mergeCell ref="B470:D470"/>
    <mergeCell ref="B471:D471"/>
    <mergeCell ref="B472:D472"/>
    <mergeCell ref="B473:D473"/>
    <mergeCell ref="B474:D474"/>
    <mergeCell ref="B475:D475"/>
    <mergeCell ref="B476:D476"/>
    <mergeCell ref="H458:J458"/>
    <mergeCell ref="B460:D460"/>
    <mergeCell ref="B461:D461"/>
    <mergeCell ref="B462:D462"/>
    <mergeCell ref="B463:D463"/>
    <mergeCell ref="B464:D464"/>
    <mergeCell ref="B465:D465"/>
    <mergeCell ref="B466:D466"/>
    <mergeCell ref="B467:D467"/>
    <mergeCell ref="B435:G435"/>
    <mergeCell ref="B436:G436"/>
    <mergeCell ref="B440:G441"/>
    <mergeCell ref="B442:G442"/>
    <mergeCell ref="B443:G443"/>
    <mergeCell ref="B444:G444"/>
    <mergeCell ref="B451:G452"/>
    <mergeCell ref="B453:G453"/>
    <mergeCell ref="B458:D459"/>
    <mergeCell ref="E458:G458"/>
    <mergeCell ref="C422:F422"/>
    <mergeCell ref="B423:F423"/>
    <mergeCell ref="C424:F424"/>
    <mergeCell ref="C425:F425"/>
    <mergeCell ref="C426:F426"/>
    <mergeCell ref="C427:F427"/>
    <mergeCell ref="B431:G432"/>
    <mergeCell ref="B433:G433"/>
    <mergeCell ref="B434:G434"/>
    <mergeCell ref="B406:G406"/>
    <mergeCell ref="B407:G407"/>
    <mergeCell ref="B408:G408"/>
    <mergeCell ref="B412:G413"/>
    <mergeCell ref="B414:G414"/>
    <mergeCell ref="B415:G415"/>
    <mergeCell ref="B416:G416"/>
    <mergeCell ref="B417:G417"/>
    <mergeCell ref="B421:J421"/>
    <mergeCell ref="B389:G389"/>
    <mergeCell ref="B390:G390"/>
    <mergeCell ref="B394:G395"/>
    <mergeCell ref="B396:G396"/>
    <mergeCell ref="B397:G397"/>
    <mergeCell ref="B398:G398"/>
    <mergeCell ref="B399:G399"/>
    <mergeCell ref="B403:G404"/>
    <mergeCell ref="B405:G405"/>
    <mergeCell ref="B376:G377"/>
    <mergeCell ref="B378:G378"/>
    <mergeCell ref="B379:G379"/>
    <mergeCell ref="B380:G380"/>
    <mergeCell ref="B381:G381"/>
    <mergeCell ref="B384:D384"/>
    <mergeCell ref="B385:G386"/>
    <mergeCell ref="B387:G387"/>
    <mergeCell ref="B388:G388"/>
    <mergeCell ref="B361:G361"/>
    <mergeCell ref="B362:G362"/>
    <mergeCell ref="B363:G363"/>
    <mergeCell ref="B367:G367"/>
    <mergeCell ref="B368:G368"/>
    <mergeCell ref="B369:G369"/>
    <mergeCell ref="B370:G370"/>
    <mergeCell ref="B372:J372"/>
    <mergeCell ref="B375:D375"/>
    <mergeCell ref="B333:H333"/>
    <mergeCell ref="B334:J334"/>
    <mergeCell ref="B336:J336"/>
    <mergeCell ref="B342:J342"/>
    <mergeCell ref="B352:G352"/>
    <mergeCell ref="B353:G353"/>
    <mergeCell ref="B354:G354"/>
    <mergeCell ref="B355:G355"/>
    <mergeCell ref="B360:G360"/>
    <mergeCell ref="C328:D328"/>
    <mergeCell ref="E328:F328"/>
    <mergeCell ref="G328:H328"/>
    <mergeCell ref="I328:J328"/>
    <mergeCell ref="C329:D329"/>
    <mergeCell ref="E329:F329"/>
    <mergeCell ref="G329:H329"/>
    <mergeCell ref="I329:J329"/>
    <mergeCell ref="C330:D330"/>
    <mergeCell ref="E330:F330"/>
    <mergeCell ref="G330:H330"/>
    <mergeCell ref="I330:J330"/>
    <mergeCell ref="A321:E321"/>
    <mergeCell ref="L321:N321"/>
    <mergeCell ref="B324:J325"/>
    <mergeCell ref="C326:D326"/>
    <mergeCell ref="E326:F326"/>
    <mergeCell ref="G326:H326"/>
    <mergeCell ref="I326:J326"/>
    <mergeCell ref="C327:D327"/>
    <mergeCell ref="E327:F327"/>
    <mergeCell ref="G327:H327"/>
    <mergeCell ref="I327:J327"/>
    <mergeCell ref="A313:E313"/>
    <mergeCell ref="L313:N313"/>
    <mergeCell ref="A317:D317"/>
    <mergeCell ref="L317:N317"/>
    <mergeCell ref="A318:D318"/>
    <mergeCell ref="L318:N318"/>
    <mergeCell ref="A319:D319"/>
    <mergeCell ref="L319:N319"/>
    <mergeCell ref="A320:D320"/>
    <mergeCell ref="L320:N320"/>
    <mergeCell ref="B303:F303"/>
    <mergeCell ref="B305:F305"/>
    <mergeCell ref="A309:D309"/>
    <mergeCell ref="L309:N309"/>
    <mergeCell ref="A310:D310"/>
    <mergeCell ref="L310:N310"/>
    <mergeCell ref="A311:D311"/>
    <mergeCell ref="A312:D312"/>
    <mergeCell ref="L312:N312"/>
    <mergeCell ref="B294:F294"/>
    <mergeCell ref="B295:F295"/>
    <mergeCell ref="B296:F296"/>
    <mergeCell ref="B297:F297"/>
    <mergeCell ref="B298:F298"/>
    <mergeCell ref="B299:J299"/>
    <mergeCell ref="B300:F300"/>
    <mergeCell ref="B301:F301"/>
    <mergeCell ref="B302:F302"/>
    <mergeCell ref="A281:J281"/>
    <mergeCell ref="A282:C282"/>
    <mergeCell ref="A283:C283"/>
    <mergeCell ref="A284:C284"/>
    <mergeCell ref="A285:C285"/>
    <mergeCell ref="A286:C286"/>
    <mergeCell ref="A287:C287"/>
    <mergeCell ref="B292:F292"/>
    <mergeCell ref="B293:J293"/>
    <mergeCell ref="A272:C272"/>
    <mergeCell ref="A273:J273"/>
    <mergeCell ref="A274:C274"/>
    <mergeCell ref="A275:C275"/>
    <mergeCell ref="A276:C276"/>
    <mergeCell ref="A277:C277"/>
    <mergeCell ref="A278:C278"/>
    <mergeCell ref="A279:C279"/>
    <mergeCell ref="A280:C280"/>
    <mergeCell ref="B259:E259"/>
    <mergeCell ref="B260:E260"/>
    <mergeCell ref="B261:J261"/>
    <mergeCell ref="B262:E262"/>
    <mergeCell ref="B263:E263"/>
    <mergeCell ref="B264:E264"/>
    <mergeCell ref="B265:E265"/>
    <mergeCell ref="B266:E266"/>
    <mergeCell ref="B267:E267"/>
    <mergeCell ref="B241:F242"/>
    <mergeCell ref="B243:F243"/>
    <mergeCell ref="B244:F244"/>
    <mergeCell ref="B253:E253"/>
    <mergeCell ref="B254:J254"/>
    <mergeCell ref="B255:E255"/>
    <mergeCell ref="B256:E256"/>
    <mergeCell ref="B257:E257"/>
    <mergeCell ref="B258:E258"/>
    <mergeCell ref="B226:F227"/>
    <mergeCell ref="B228:F228"/>
    <mergeCell ref="B229:F229"/>
    <mergeCell ref="B230:F230"/>
    <mergeCell ref="B233:J233"/>
    <mergeCell ref="B234:F235"/>
    <mergeCell ref="B236:F236"/>
    <mergeCell ref="B237:F237"/>
    <mergeCell ref="B240:J240"/>
    <mergeCell ref="B210:F210"/>
    <mergeCell ref="B211:F211"/>
    <mergeCell ref="B212:F212"/>
    <mergeCell ref="B215:J215"/>
    <mergeCell ref="B217:F218"/>
    <mergeCell ref="B219:F219"/>
    <mergeCell ref="B220:F220"/>
    <mergeCell ref="B221:F221"/>
    <mergeCell ref="B224:J224"/>
    <mergeCell ref="B192:D192"/>
    <mergeCell ref="A197:J197"/>
    <mergeCell ref="B198:F199"/>
    <mergeCell ref="B200:F200"/>
    <mergeCell ref="B201:F201"/>
    <mergeCell ref="B202:F202"/>
    <mergeCell ref="B203:F203"/>
    <mergeCell ref="B206:J206"/>
    <mergeCell ref="B208:F209"/>
    <mergeCell ref="A175:C175"/>
    <mergeCell ref="A176:C176"/>
    <mergeCell ref="A177:C177"/>
    <mergeCell ref="A178:C178"/>
    <mergeCell ref="A179:C179"/>
    <mergeCell ref="B188:J188"/>
    <mergeCell ref="B189:D189"/>
    <mergeCell ref="B190:D190"/>
    <mergeCell ref="B191:D191"/>
    <mergeCell ref="A169:D169"/>
    <mergeCell ref="E169:J169"/>
    <mergeCell ref="A172:J172"/>
    <mergeCell ref="A173:C174"/>
    <mergeCell ref="D173:D174"/>
    <mergeCell ref="E173:F173"/>
    <mergeCell ref="G173:G174"/>
    <mergeCell ref="H173:H174"/>
    <mergeCell ref="I173:I174"/>
    <mergeCell ref="J173:J174"/>
    <mergeCell ref="C152:D152"/>
    <mergeCell ref="C153:D153"/>
    <mergeCell ref="A158:D158"/>
    <mergeCell ref="A159:D159"/>
    <mergeCell ref="A160:D160"/>
    <mergeCell ref="A161:D161"/>
    <mergeCell ref="A162:D162"/>
    <mergeCell ref="A167:J167"/>
    <mergeCell ref="A168:D168"/>
    <mergeCell ref="E168:J168"/>
    <mergeCell ref="B143:D143"/>
    <mergeCell ref="B145:D145"/>
    <mergeCell ref="B146:D146"/>
    <mergeCell ref="B147:D147"/>
    <mergeCell ref="B148:D148"/>
    <mergeCell ref="A137:A138"/>
    <mergeCell ref="B137:D138"/>
    <mergeCell ref="B149:D149"/>
    <mergeCell ref="B150:D150"/>
    <mergeCell ref="B141:D141"/>
    <mergeCell ref="B142:D142"/>
    <mergeCell ref="B144:D144"/>
    <mergeCell ref="E137:G137"/>
    <mergeCell ref="H137:J137"/>
    <mergeCell ref="B139:D139"/>
    <mergeCell ref="B140:D140"/>
    <mergeCell ref="B127:F127"/>
    <mergeCell ref="B128:F128"/>
    <mergeCell ref="B129:F129"/>
    <mergeCell ref="B130:F130"/>
    <mergeCell ref="B131:F131"/>
    <mergeCell ref="A135:J135"/>
    <mergeCell ref="B114:F114"/>
    <mergeCell ref="B115:F115"/>
    <mergeCell ref="A119:J119"/>
    <mergeCell ref="B120:F121"/>
    <mergeCell ref="B122:F122"/>
    <mergeCell ref="B123:F123"/>
    <mergeCell ref="B124:F124"/>
    <mergeCell ref="B125:F125"/>
    <mergeCell ref="B126:F126"/>
    <mergeCell ref="A104:J104"/>
    <mergeCell ref="B105:F106"/>
    <mergeCell ref="B107:F107"/>
    <mergeCell ref="B108:F108"/>
    <mergeCell ref="B109:F109"/>
    <mergeCell ref="B110:F110"/>
    <mergeCell ref="B111:F111"/>
    <mergeCell ref="B112:F112"/>
    <mergeCell ref="B113:F113"/>
    <mergeCell ref="B96:F96"/>
    <mergeCell ref="B97:F97"/>
    <mergeCell ref="B98:F98"/>
    <mergeCell ref="B99:F99"/>
    <mergeCell ref="B100:F100"/>
    <mergeCell ref="B90:F90"/>
    <mergeCell ref="B91:F91"/>
    <mergeCell ref="B92:F92"/>
    <mergeCell ref="B93:F93"/>
    <mergeCell ref="B94:F94"/>
    <mergeCell ref="B67:D67"/>
    <mergeCell ref="B68:D68"/>
    <mergeCell ref="B76:F77"/>
    <mergeCell ref="B78:F78"/>
    <mergeCell ref="B79:F79"/>
    <mergeCell ref="B80:F80"/>
    <mergeCell ref="B95:F95"/>
    <mergeCell ref="B81:F81"/>
    <mergeCell ref="B82:F82"/>
    <mergeCell ref="B83:F83"/>
    <mergeCell ref="B86:J86"/>
    <mergeCell ref="B87:J87"/>
    <mergeCell ref="B88:F89"/>
    <mergeCell ref="B56:D56"/>
    <mergeCell ref="B57:D57"/>
    <mergeCell ref="B59:H59"/>
    <mergeCell ref="B60:D61"/>
    <mergeCell ref="B62:D62"/>
    <mergeCell ref="B63:D63"/>
    <mergeCell ref="B64:D64"/>
    <mergeCell ref="B65:D65"/>
    <mergeCell ref="B66:D66"/>
    <mergeCell ref="B47:D47"/>
    <mergeCell ref="B48:D48"/>
    <mergeCell ref="B49:D49"/>
    <mergeCell ref="B50:D50"/>
    <mergeCell ref="B51:D51"/>
    <mergeCell ref="B52:D52"/>
    <mergeCell ref="B53:D53"/>
    <mergeCell ref="B54:D54"/>
    <mergeCell ref="B55:D55"/>
    <mergeCell ref="B34:D34"/>
    <mergeCell ref="B36:D36"/>
    <mergeCell ref="B37:D37"/>
    <mergeCell ref="B38:D38"/>
    <mergeCell ref="B39:D39"/>
    <mergeCell ref="D42:F42"/>
    <mergeCell ref="B43:J43"/>
    <mergeCell ref="B44:G44"/>
    <mergeCell ref="B45:D46"/>
    <mergeCell ref="B22:F22"/>
    <mergeCell ref="B23:D24"/>
    <mergeCell ref="B25:D25"/>
    <mergeCell ref="B26:D26"/>
    <mergeCell ref="B27:D27"/>
    <mergeCell ref="B28:D28"/>
    <mergeCell ref="B29:D29"/>
    <mergeCell ref="B30:D30"/>
    <mergeCell ref="B33:F33"/>
    <mergeCell ref="B14:D14"/>
    <mergeCell ref="B15:D15"/>
    <mergeCell ref="B18:E18"/>
    <mergeCell ref="F18:J18"/>
    <mergeCell ref="B19:E19"/>
    <mergeCell ref="F19:J19"/>
    <mergeCell ref="B20:E20"/>
    <mergeCell ref="F20:J20"/>
    <mergeCell ref="B21:E21"/>
    <mergeCell ref="F21:J21"/>
    <mergeCell ref="A2:J2"/>
    <mergeCell ref="C5:J5"/>
    <mergeCell ref="B6:D7"/>
    <mergeCell ref="B8:D8"/>
    <mergeCell ref="B9:D9"/>
    <mergeCell ref="B10:D10"/>
    <mergeCell ref="B11:D11"/>
    <mergeCell ref="B12:D12"/>
    <mergeCell ref="B13:D13"/>
  </mergeCells>
  <dataValidations count="3">
    <dataValidation type="list" operator="equal" allowBlank="1" showErrorMessage="1" sqref="D42:F42" xr:uid="{00000000-0002-0000-0800-000000000000}">
      <formula1>$AA$73:$AA$77</formula1>
      <formula2>0</formula2>
    </dataValidation>
    <dataValidation type="decimal" allowBlank="1" showErrorMessage="1" sqref="F310:F312 F318:F320" xr:uid="{00000000-0002-0000-0800-000001000000}">
      <formula1>0</formula1>
      <formula2>1</formula2>
    </dataValidation>
    <dataValidation type="whole" operator="greaterThanOrEqual" allowBlank="1" showErrorMessage="1" sqref="H310:H311 G312:H312 H318 G319:H320" xr:uid="{00000000-0002-0000-0800-000002000000}">
      <formula1>0</formula1>
      <formula2>0</formula2>
    </dataValidation>
  </dataValidations>
  <printOptions horizontalCentered="1"/>
  <pageMargins left="0.70866141732283472" right="0.70866141732283472" top="0.74803149606299213" bottom="0.74803149606299213" header="0.31496062992125984" footer="0.31496062992125984"/>
  <pageSetup paperSize="9" scale="84" firstPageNumber="14" orientation="portrait" useFirstPageNumber="1" horizontalDpi="300" verticalDpi="300" r:id="rId1"/>
  <headerFooter alignWithMargins="0">
    <oddHeader>&amp;L&amp;"Calibri,Parasts"&amp;11SIA "GRĪVAS POLIKLĪNIKA", 
Reģistrācijas Nr.41503015297&amp;R&amp;"Calibri,Parasts"&amp;11Gada pārskats par periodu 
no 01.01.2022 līdz 30.06.2022.</oddHeader>
    <oddFooter>&amp;R&amp;"Calibri,Обычный"&amp;11&amp;P</oddFooter>
  </headerFooter>
  <rowBreaks count="4" manualBreakCount="4">
    <brk id="132" max="9" man="1"/>
    <brk id="153" max="16383" man="1"/>
    <brk id="287" max="16383" man="1"/>
    <brk id="444"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394"/>
  </cols>
  <sheetData>
    <row r="1" spans="1:15" ht="12.75" customHeight="1" x14ac:dyDescent="0.2"/>
    <row r="2" spans="1:15" ht="12.75" customHeight="1" x14ac:dyDescent="0.2"/>
    <row r="3" spans="1:15" ht="15.75" customHeight="1" x14ac:dyDescent="0.25">
      <c r="A3" s="395"/>
      <c r="B3" s="23"/>
      <c r="C3" s="23"/>
      <c r="D3" s="23"/>
      <c r="E3" s="23"/>
      <c r="F3" s="23"/>
      <c r="G3" s="23"/>
      <c r="H3" s="23"/>
      <c r="I3" s="23"/>
      <c r="J3" s="23"/>
    </row>
    <row r="4" spans="1:15" ht="12.75" customHeight="1" x14ac:dyDescent="0.2">
      <c r="A4" s="663" t="s">
        <v>542</v>
      </c>
      <c r="B4" s="663"/>
      <c r="C4" s="663"/>
      <c r="D4" s="663"/>
      <c r="E4" s="663"/>
      <c r="F4" s="663"/>
      <c r="G4" s="663"/>
      <c r="H4" s="663"/>
      <c r="I4" s="663"/>
      <c r="J4" s="663"/>
      <c r="K4" s="663"/>
      <c r="L4" s="663"/>
      <c r="M4" s="663"/>
      <c r="N4" s="396"/>
      <c r="O4" s="396"/>
    </row>
    <row r="5" spans="1:15" ht="78" customHeight="1" x14ac:dyDescent="0.2">
      <c r="A5" s="397" t="s">
        <v>472</v>
      </c>
      <c r="B5" s="664" t="s">
        <v>546</v>
      </c>
      <c r="C5" s="664"/>
      <c r="D5" s="664"/>
      <c r="E5" s="664"/>
      <c r="F5" s="664"/>
      <c r="G5" s="664"/>
      <c r="H5" s="664"/>
      <c r="I5" s="664"/>
      <c r="J5" s="664"/>
      <c r="K5" s="664"/>
      <c r="L5" s="664"/>
      <c r="M5" s="664"/>
      <c r="N5" s="396"/>
      <c r="O5" s="396"/>
    </row>
    <row r="6" spans="1:15" ht="81.75" customHeight="1" x14ac:dyDescent="0.2">
      <c r="A6" s="398" t="s">
        <v>474</v>
      </c>
      <c r="B6" s="665" t="s">
        <v>547</v>
      </c>
      <c r="C6" s="665"/>
      <c r="D6" s="665"/>
      <c r="E6" s="665"/>
      <c r="F6" s="665"/>
      <c r="G6" s="665"/>
      <c r="H6" s="665"/>
      <c r="I6" s="665"/>
      <c r="J6" s="665"/>
      <c r="K6" s="665"/>
      <c r="L6" s="665"/>
      <c r="M6" s="665"/>
      <c r="N6" s="396"/>
      <c r="O6" s="396"/>
    </row>
    <row r="7" spans="1:15" ht="67.5" customHeight="1" x14ac:dyDescent="0.2">
      <c r="A7" s="398" t="s">
        <v>548</v>
      </c>
      <c r="B7" s="665" t="s">
        <v>549</v>
      </c>
      <c r="C7" s="665"/>
      <c r="D7" s="665"/>
      <c r="E7" s="665"/>
      <c r="F7" s="665"/>
      <c r="G7" s="665"/>
      <c r="H7" s="665"/>
      <c r="I7" s="665"/>
      <c r="J7" s="665"/>
      <c r="K7" s="665"/>
      <c r="L7" s="665"/>
      <c r="M7" s="665"/>
      <c r="N7" s="396"/>
      <c r="O7" s="396"/>
    </row>
    <row r="8" spans="1:15" ht="46.5" customHeight="1" x14ac:dyDescent="0.2">
      <c r="A8" s="399" t="s">
        <v>550</v>
      </c>
      <c r="B8" s="666" t="s">
        <v>551</v>
      </c>
      <c r="C8" s="666"/>
      <c r="D8" s="666"/>
      <c r="E8" s="666"/>
      <c r="F8" s="666"/>
      <c r="G8" s="666"/>
      <c r="H8" s="666"/>
      <c r="I8" s="666"/>
      <c r="J8" s="666"/>
      <c r="K8" s="666"/>
      <c r="L8" s="666"/>
      <c r="M8" s="666"/>
      <c r="N8" s="396"/>
      <c r="O8" s="396"/>
    </row>
    <row r="9" spans="1:15" ht="12.75" customHeight="1" x14ac:dyDescent="0.2">
      <c r="A9" s="663" t="s">
        <v>552</v>
      </c>
      <c r="B9" s="663"/>
      <c r="C9" s="663"/>
      <c r="D9" s="663"/>
      <c r="E9" s="663"/>
      <c r="F9" s="663"/>
      <c r="G9" s="663"/>
      <c r="H9" s="663"/>
      <c r="I9" s="663"/>
      <c r="J9" s="663"/>
      <c r="K9" s="663"/>
      <c r="L9" s="663"/>
      <c r="M9" s="663"/>
      <c r="N9" s="396"/>
      <c r="O9" s="396"/>
    </row>
    <row r="10" spans="1:15" ht="75" customHeight="1" x14ac:dyDescent="0.2">
      <c r="A10" s="400" t="s">
        <v>476</v>
      </c>
      <c r="B10" s="667" t="s">
        <v>553</v>
      </c>
      <c r="C10" s="667"/>
      <c r="D10" s="667"/>
      <c r="E10" s="667"/>
      <c r="F10" s="667"/>
      <c r="G10" s="667"/>
      <c r="H10" s="667"/>
      <c r="I10" s="667"/>
      <c r="J10" s="667"/>
      <c r="K10" s="667"/>
      <c r="L10" s="667"/>
      <c r="M10" s="667"/>
      <c r="N10" s="396"/>
      <c r="O10" s="396"/>
    </row>
    <row r="11" spans="1:15" ht="87" customHeight="1" x14ac:dyDescent="0.2">
      <c r="A11" s="401" t="s">
        <v>478</v>
      </c>
      <c r="B11" s="668" t="s">
        <v>554</v>
      </c>
      <c r="C11" s="668"/>
      <c r="D11" s="668"/>
      <c r="E11" s="668"/>
      <c r="F11" s="668"/>
      <c r="G11" s="668"/>
      <c r="H11" s="668"/>
      <c r="I11" s="668"/>
      <c r="J11" s="668"/>
      <c r="K11" s="668"/>
      <c r="L11" s="668"/>
      <c r="M11" s="668"/>
      <c r="N11" s="396"/>
      <c r="O11" s="396"/>
    </row>
    <row r="12" spans="1:15" ht="33" customHeight="1" x14ac:dyDescent="0.2">
      <c r="A12" s="401" t="s">
        <v>555</v>
      </c>
      <c r="B12" s="668" t="s">
        <v>556</v>
      </c>
      <c r="C12" s="668"/>
      <c r="D12" s="668"/>
      <c r="E12" s="668"/>
      <c r="F12" s="668"/>
      <c r="G12" s="668"/>
      <c r="H12" s="668"/>
      <c r="I12" s="668"/>
      <c r="J12" s="668"/>
      <c r="K12" s="668"/>
      <c r="L12" s="668"/>
      <c r="M12" s="668"/>
      <c r="N12" s="396"/>
      <c r="O12" s="396"/>
    </row>
    <row r="13" spans="1:15" ht="45" customHeight="1" x14ac:dyDescent="0.2">
      <c r="A13" s="401" t="s">
        <v>557</v>
      </c>
      <c r="B13" s="668" t="s">
        <v>558</v>
      </c>
      <c r="C13" s="668"/>
      <c r="D13" s="668"/>
      <c r="E13" s="668"/>
      <c r="F13" s="668"/>
      <c r="G13" s="668"/>
      <c r="H13" s="668"/>
      <c r="I13" s="668"/>
      <c r="J13" s="668"/>
      <c r="K13" s="668"/>
      <c r="L13" s="668"/>
      <c r="M13" s="668"/>
      <c r="N13" s="396"/>
      <c r="O13" s="396"/>
    </row>
    <row r="14" spans="1:15" ht="24.75" customHeight="1" x14ac:dyDescent="0.2">
      <c r="A14" s="663" t="s">
        <v>543</v>
      </c>
      <c r="B14" s="663"/>
      <c r="C14" s="663"/>
      <c r="D14" s="663"/>
      <c r="E14" s="663"/>
      <c r="F14" s="663"/>
      <c r="G14" s="663"/>
      <c r="H14" s="663"/>
      <c r="I14" s="663"/>
      <c r="J14" s="663"/>
      <c r="K14" s="663"/>
      <c r="L14" s="663"/>
      <c r="M14" s="663"/>
      <c r="N14" s="396"/>
      <c r="O14" s="396"/>
    </row>
    <row r="15" spans="1:15" ht="22.5" customHeight="1" x14ac:dyDescent="0.2">
      <c r="A15" s="400" t="s">
        <v>480</v>
      </c>
      <c r="B15" s="667" t="s">
        <v>559</v>
      </c>
      <c r="C15" s="667"/>
      <c r="D15" s="667"/>
      <c r="E15" s="667"/>
      <c r="F15" s="667"/>
      <c r="G15" s="667"/>
      <c r="H15" s="667"/>
      <c r="I15" s="667"/>
      <c r="J15" s="667"/>
      <c r="K15" s="667"/>
      <c r="L15" s="667"/>
      <c r="M15" s="667"/>
      <c r="N15" s="396"/>
      <c r="O15" s="396"/>
    </row>
    <row r="16" spans="1:15" ht="33" customHeight="1" x14ac:dyDescent="0.2">
      <c r="A16" s="401" t="s">
        <v>482</v>
      </c>
      <c r="B16" s="669" t="s">
        <v>560</v>
      </c>
      <c r="C16" s="669"/>
      <c r="D16" s="669"/>
      <c r="E16" s="669"/>
      <c r="F16" s="669"/>
      <c r="G16" s="669"/>
      <c r="H16" s="669"/>
      <c r="I16" s="669"/>
      <c r="J16" s="669"/>
      <c r="K16" s="669"/>
      <c r="L16" s="669"/>
      <c r="M16" s="669"/>
      <c r="N16" s="396"/>
      <c r="O16" s="396"/>
    </row>
    <row r="17" spans="1:16" ht="33" customHeight="1" x14ac:dyDescent="0.2">
      <c r="A17" s="402" t="s">
        <v>561</v>
      </c>
      <c r="B17" s="670" t="s">
        <v>562</v>
      </c>
      <c r="C17" s="670"/>
      <c r="D17" s="670"/>
      <c r="E17" s="670"/>
      <c r="F17" s="670"/>
      <c r="G17" s="670"/>
      <c r="H17" s="670"/>
      <c r="I17" s="670"/>
      <c r="J17" s="670"/>
      <c r="K17" s="670"/>
      <c r="L17" s="670"/>
      <c r="M17" s="670"/>
      <c r="N17" s="396"/>
      <c r="O17" s="396"/>
    </row>
    <row r="18" spans="1:16" ht="12.75" customHeight="1" x14ac:dyDescent="0.2">
      <c r="A18" s="663" t="s">
        <v>544</v>
      </c>
      <c r="B18" s="663"/>
      <c r="C18" s="663"/>
      <c r="D18" s="663"/>
      <c r="E18" s="663"/>
      <c r="F18" s="663"/>
      <c r="G18" s="663"/>
      <c r="H18" s="663"/>
      <c r="I18" s="663"/>
      <c r="J18" s="663"/>
      <c r="K18" s="663"/>
      <c r="L18" s="663"/>
      <c r="M18" s="663"/>
      <c r="N18" s="396"/>
      <c r="O18" s="396"/>
    </row>
    <row r="19" spans="1:16" ht="75" customHeight="1" x14ac:dyDescent="0.2">
      <c r="A19" s="671" t="s">
        <v>484</v>
      </c>
      <c r="B19" s="672" t="s">
        <v>563</v>
      </c>
      <c r="C19" s="672"/>
      <c r="D19" s="672"/>
      <c r="E19" s="672"/>
      <c r="F19" s="672"/>
      <c r="G19" s="672"/>
      <c r="H19" s="672"/>
      <c r="I19" s="672"/>
      <c r="J19" s="672"/>
      <c r="K19" s="672"/>
      <c r="L19" s="672"/>
      <c r="M19" s="672"/>
      <c r="N19" s="396"/>
      <c r="O19" s="396"/>
      <c r="P19" s="403"/>
    </row>
    <row r="20" spans="1:16" ht="42.75" customHeight="1" x14ac:dyDescent="0.2">
      <c r="A20" s="671"/>
      <c r="B20" s="667" t="s">
        <v>564</v>
      </c>
      <c r="C20" s="667"/>
      <c r="D20" s="667"/>
      <c r="E20" s="667"/>
      <c r="F20" s="667"/>
      <c r="G20" s="667"/>
      <c r="H20" s="667"/>
      <c r="I20" s="667"/>
      <c r="J20" s="667"/>
      <c r="K20" s="667"/>
      <c r="L20" s="667"/>
      <c r="M20" s="667"/>
      <c r="N20" s="396"/>
      <c r="O20" s="396"/>
    </row>
    <row r="21" spans="1:16" ht="42.75" customHeight="1" x14ac:dyDescent="0.2">
      <c r="A21" s="404" t="s">
        <v>486</v>
      </c>
      <c r="B21" s="673" t="s">
        <v>565</v>
      </c>
      <c r="C21" s="673"/>
      <c r="D21" s="673"/>
      <c r="E21" s="673"/>
      <c r="F21" s="673"/>
      <c r="G21" s="673"/>
      <c r="H21" s="673"/>
      <c r="I21" s="673"/>
      <c r="J21" s="673"/>
      <c r="K21" s="673"/>
      <c r="L21" s="673"/>
      <c r="M21" s="673"/>
      <c r="N21" s="396"/>
      <c r="O21" s="396"/>
    </row>
    <row r="22" spans="1:16" ht="37.5" customHeight="1" x14ac:dyDescent="0.2">
      <c r="A22" s="405" t="s">
        <v>566</v>
      </c>
      <c r="B22" s="665" t="s">
        <v>567</v>
      </c>
      <c r="C22" s="665"/>
      <c r="D22" s="665"/>
      <c r="E22" s="665"/>
      <c r="F22" s="665"/>
      <c r="G22" s="665"/>
      <c r="H22" s="665"/>
      <c r="I22" s="665"/>
      <c r="J22" s="665"/>
      <c r="K22" s="665"/>
      <c r="L22" s="665"/>
      <c r="M22" s="665"/>
      <c r="N22" s="396"/>
      <c r="O22" s="396"/>
    </row>
    <row r="23" spans="1:16" ht="45.75" customHeight="1" x14ac:dyDescent="0.2">
      <c r="A23" s="671" t="s">
        <v>568</v>
      </c>
      <c r="B23" s="674" t="s">
        <v>569</v>
      </c>
      <c r="C23" s="674"/>
      <c r="D23" s="674"/>
      <c r="E23" s="674"/>
      <c r="F23" s="674"/>
      <c r="G23" s="674"/>
      <c r="H23" s="674"/>
      <c r="I23" s="674"/>
      <c r="J23" s="674"/>
      <c r="K23" s="674"/>
      <c r="L23" s="674"/>
      <c r="M23" s="674"/>
      <c r="N23" s="396"/>
      <c r="O23" s="396"/>
    </row>
    <row r="24" spans="1:16" ht="41.25" customHeight="1" x14ac:dyDescent="0.2">
      <c r="A24" s="671"/>
      <c r="B24" s="672" t="s">
        <v>570</v>
      </c>
      <c r="C24" s="672"/>
      <c r="D24" s="672"/>
      <c r="E24" s="672"/>
      <c r="F24" s="672"/>
      <c r="G24" s="672"/>
      <c r="H24" s="672"/>
      <c r="I24" s="672"/>
      <c r="J24" s="672"/>
      <c r="K24" s="672"/>
      <c r="L24" s="672"/>
      <c r="M24" s="672"/>
      <c r="N24" s="396"/>
      <c r="O24" s="396"/>
    </row>
    <row r="25" spans="1:16" ht="31.5" customHeight="1" x14ac:dyDescent="0.2">
      <c r="A25" s="671"/>
      <c r="B25" s="675" t="s">
        <v>571</v>
      </c>
      <c r="C25" s="675"/>
      <c r="D25" s="675"/>
      <c r="E25" s="675"/>
      <c r="F25" s="675"/>
      <c r="G25" s="675"/>
      <c r="H25" s="675"/>
      <c r="I25" s="675"/>
      <c r="J25" s="675"/>
      <c r="K25" s="675"/>
      <c r="L25" s="675"/>
      <c r="M25" s="675"/>
      <c r="N25" s="396"/>
      <c r="O25" s="396"/>
    </row>
    <row r="26" spans="1:16" ht="24.75" customHeight="1" x14ac:dyDescent="0.2">
      <c r="A26" s="671" t="s">
        <v>572</v>
      </c>
      <c r="B26" s="674" t="s">
        <v>573</v>
      </c>
      <c r="C26" s="674"/>
      <c r="D26" s="674"/>
      <c r="E26" s="674"/>
      <c r="F26" s="674"/>
      <c r="G26" s="674"/>
      <c r="H26" s="674"/>
      <c r="I26" s="674"/>
      <c r="J26" s="674"/>
      <c r="K26" s="674"/>
      <c r="L26" s="674"/>
      <c r="M26" s="674"/>
      <c r="N26" s="396"/>
      <c r="O26" s="396"/>
    </row>
    <row r="27" spans="1:16" ht="29.25" customHeight="1" x14ac:dyDescent="0.2">
      <c r="A27" s="671"/>
      <c r="B27" s="672" t="s">
        <v>574</v>
      </c>
      <c r="C27" s="672"/>
      <c r="D27" s="672"/>
      <c r="E27" s="672"/>
      <c r="F27" s="672"/>
      <c r="G27" s="672"/>
      <c r="H27" s="672"/>
      <c r="I27" s="672"/>
      <c r="J27" s="672"/>
      <c r="K27" s="672"/>
      <c r="L27" s="672"/>
      <c r="M27" s="672"/>
      <c r="N27" s="396"/>
      <c r="O27" s="396"/>
    </row>
    <row r="28" spans="1:16" ht="26.25" customHeight="1" x14ac:dyDescent="0.2">
      <c r="A28" s="671"/>
      <c r="B28" s="675" t="s">
        <v>575</v>
      </c>
      <c r="C28" s="675"/>
      <c r="D28" s="675"/>
      <c r="E28" s="675"/>
      <c r="F28" s="675"/>
      <c r="G28" s="675"/>
      <c r="H28" s="675"/>
      <c r="I28" s="675"/>
      <c r="J28" s="675"/>
      <c r="K28" s="675"/>
      <c r="L28" s="675"/>
      <c r="M28" s="675"/>
      <c r="N28" s="396"/>
      <c r="O28" s="396"/>
    </row>
    <row r="29" spans="1:16" ht="30" customHeight="1" x14ac:dyDescent="0.2">
      <c r="A29" s="671" t="s">
        <v>576</v>
      </c>
      <c r="B29" s="666" t="s">
        <v>577</v>
      </c>
      <c r="C29" s="666"/>
      <c r="D29" s="666"/>
      <c r="E29" s="666"/>
      <c r="F29" s="666"/>
      <c r="G29" s="666"/>
      <c r="H29" s="666"/>
      <c r="I29" s="666"/>
      <c r="J29" s="666"/>
      <c r="K29" s="666"/>
      <c r="L29" s="666"/>
      <c r="M29" s="666"/>
      <c r="N29" s="396"/>
      <c r="O29" s="396"/>
    </row>
    <row r="30" spans="1:16" ht="20.25" customHeight="1" x14ac:dyDescent="0.2">
      <c r="A30" s="671"/>
      <c r="B30" s="676" t="s">
        <v>578</v>
      </c>
      <c r="C30" s="676"/>
      <c r="D30" s="676"/>
      <c r="E30" s="676"/>
      <c r="F30" s="676"/>
      <c r="G30" s="676"/>
      <c r="H30" s="676"/>
      <c r="I30" s="676"/>
      <c r="J30" s="676"/>
      <c r="K30" s="676"/>
      <c r="L30" s="676"/>
      <c r="M30" s="676"/>
      <c r="N30" s="396"/>
      <c r="O30" s="396"/>
    </row>
    <row r="31" spans="1:16" ht="25.5" customHeight="1" x14ac:dyDescent="0.2">
      <c r="A31" s="671"/>
      <c r="B31" s="675" t="s">
        <v>579</v>
      </c>
      <c r="C31" s="675"/>
      <c r="D31" s="675"/>
      <c r="E31" s="675"/>
      <c r="F31" s="675"/>
      <c r="G31" s="675"/>
      <c r="H31" s="675"/>
      <c r="I31" s="675"/>
      <c r="J31" s="675"/>
      <c r="K31" s="675"/>
      <c r="L31" s="675"/>
      <c r="M31" s="675"/>
      <c r="N31" s="396"/>
      <c r="O31" s="396"/>
    </row>
    <row r="32" spans="1:16" ht="19.5" customHeight="1" x14ac:dyDescent="0.2">
      <c r="A32" s="406" t="s">
        <v>580</v>
      </c>
      <c r="B32" s="665" t="s">
        <v>581</v>
      </c>
      <c r="C32" s="665"/>
      <c r="D32" s="665"/>
      <c r="E32" s="665"/>
      <c r="F32" s="665"/>
      <c r="G32" s="665"/>
      <c r="H32" s="665"/>
      <c r="I32" s="665"/>
      <c r="J32" s="665"/>
      <c r="K32" s="665"/>
      <c r="L32" s="665"/>
      <c r="M32" s="665"/>
      <c r="N32" s="396"/>
      <c r="O32" s="396"/>
    </row>
    <row r="33" spans="1:15" ht="21.75" customHeight="1" x14ac:dyDescent="0.2">
      <c r="A33" s="404" t="s">
        <v>582</v>
      </c>
      <c r="B33" s="665" t="s">
        <v>583</v>
      </c>
      <c r="C33" s="665"/>
      <c r="D33" s="665"/>
      <c r="E33" s="665"/>
      <c r="F33" s="665"/>
      <c r="G33" s="665"/>
      <c r="H33" s="665"/>
      <c r="I33" s="665"/>
      <c r="J33" s="665"/>
      <c r="K33" s="665"/>
      <c r="L33" s="665"/>
      <c r="M33" s="665"/>
      <c r="N33" s="396"/>
      <c r="O33" s="396"/>
    </row>
    <row r="34" spans="1:15" ht="46.5" customHeight="1" x14ac:dyDescent="0.2">
      <c r="A34" s="677" t="s">
        <v>584</v>
      </c>
      <c r="B34" s="674" t="s">
        <v>585</v>
      </c>
      <c r="C34" s="674"/>
      <c r="D34" s="674"/>
      <c r="E34" s="674"/>
      <c r="F34" s="674"/>
      <c r="G34" s="674"/>
      <c r="H34" s="674"/>
      <c r="I34" s="674"/>
      <c r="J34" s="674"/>
      <c r="K34" s="674"/>
      <c r="L34" s="674"/>
      <c r="M34" s="674"/>
      <c r="N34" s="396"/>
      <c r="O34" s="396"/>
    </row>
    <row r="35" spans="1:15" ht="15.75" customHeight="1" x14ac:dyDescent="0.2">
      <c r="A35" s="677"/>
      <c r="B35" s="675" t="s">
        <v>586</v>
      </c>
      <c r="C35" s="675"/>
      <c r="D35" s="675"/>
      <c r="E35" s="675"/>
      <c r="F35" s="675"/>
      <c r="G35" s="675"/>
      <c r="H35" s="675"/>
      <c r="I35" s="675"/>
      <c r="J35" s="675"/>
      <c r="K35" s="675"/>
      <c r="L35" s="675"/>
      <c r="M35" s="675"/>
      <c r="N35" s="396"/>
      <c r="O35" s="396"/>
    </row>
    <row r="36" spans="1:15" ht="12.75" customHeight="1" x14ac:dyDescent="0.2">
      <c r="A36" s="678" t="s">
        <v>587</v>
      </c>
      <c r="B36" s="678"/>
      <c r="C36" s="678"/>
      <c r="D36" s="678"/>
      <c r="E36" s="678"/>
      <c r="F36" s="678"/>
      <c r="G36" s="678"/>
      <c r="H36" s="678"/>
      <c r="I36" s="678"/>
      <c r="J36" s="678"/>
      <c r="K36" s="678"/>
      <c r="L36" s="678"/>
      <c r="M36" s="678"/>
      <c r="N36" s="396"/>
      <c r="O36" s="396"/>
    </row>
    <row r="37" spans="1:15" ht="12.75" customHeight="1" x14ac:dyDescent="0.2">
      <c r="A37" s="679" t="s">
        <v>488</v>
      </c>
      <c r="B37" s="680" t="s">
        <v>588</v>
      </c>
      <c r="C37" s="680"/>
      <c r="D37" s="680"/>
      <c r="E37" s="680"/>
      <c r="F37" s="680"/>
      <c r="G37" s="680"/>
      <c r="H37" s="680"/>
      <c r="I37" s="680"/>
      <c r="J37" s="680"/>
      <c r="K37" s="680"/>
      <c r="L37" s="680"/>
      <c r="M37" s="680"/>
      <c r="N37" s="396"/>
      <c r="O37" s="396"/>
    </row>
    <row r="38" spans="1:15" ht="15" customHeight="1" x14ac:dyDescent="0.2">
      <c r="A38" s="679"/>
      <c r="B38" s="676" t="s">
        <v>589</v>
      </c>
      <c r="C38" s="676"/>
      <c r="D38" s="676"/>
      <c r="E38" s="676"/>
      <c r="F38" s="676"/>
      <c r="G38" s="676"/>
      <c r="H38" s="676"/>
      <c r="I38" s="676"/>
      <c r="J38" s="676"/>
      <c r="K38" s="676"/>
      <c r="L38" s="676"/>
      <c r="M38" s="676"/>
      <c r="N38" s="396"/>
      <c r="O38" s="396"/>
    </row>
    <row r="39" spans="1:15" ht="15" customHeight="1" x14ac:dyDescent="0.2">
      <c r="A39" s="679"/>
      <c r="B39" s="676" t="s">
        <v>590</v>
      </c>
      <c r="C39" s="676"/>
      <c r="D39" s="676"/>
      <c r="E39" s="676"/>
      <c r="F39" s="676"/>
      <c r="G39" s="676"/>
      <c r="H39" s="676"/>
      <c r="I39" s="676"/>
      <c r="J39" s="676"/>
      <c r="K39" s="676"/>
      <c r="L39" s="676"/>
      <c r="M39" s="676"/>
      <c r="N39" s="396"/>
      <c r="O39" s="396"/>
    </row>
    <row r="40" spans="1:15" ht="15" customHeight="1" x14ac:dyDescent="0.2">
      <c r="A40" s="679"/>
      <c r="B40" s="667" t="s">
        <v>591</v>
      </c>
      <c r="C40" s="667"/>
      <c r="D40" s="667"/>
      <c r="E40" s="667"/>
      <c r="F40" s="667"/>
      <c r="G40" s="667"/>
      <c r="H40" s="667"/>
      <c r="I40" s="667"/>
      <c r="J40" s="667"/>
      <c r="K40" s="667"/>
      <c r="L40" s="667"/>
      <c r="M40" s="667"/>
      <c r="N40" s="396"/>
      <c r="O40" s="396"/>
    </row>
    <row r="41" spans="1:15" ht="15" customHeight="1" x14ac:dyDescent="0.2">
      <c r="A41" s="671" t="s">
        <v>490</v>
      </c>
      <c r="B41" s="670" t="s">
        <v>592</v>
      </c>
      <c r="C41" s="670"/>
      <c r="D41" s="670"/>
      <c r="E41" s="670"/>
      <c r="F41" s="670"/>
      <c r="G41" s="670"/>
      <c r="H41" s="670"/>
      <c r="I41" s="670"/>
      <c r="J41" s="670"/>
      <c r="K41" s="670"/>
      <c r="L41" s="670"/>
      <c r="M41" s="670"/>
      <c r="N41" s="396"/>
      <c r="O41" s="396"/>
    </row>
    <row r="42" spans="1:15" ht="15" customHeight="1" x14ac:dyDescent="0.2">
      <c r="A42" s="671"/>
      <c r="B42" s="676" t="s">
        <v>593</v>
      </c>
      <c r="C42" s="676"/>
      <c r="D42" s="676"/>
      <c r="E42" s="676"/>
      <c r="F42" s="676"/>
      <c r="G42" s="676"/>
      <c r="H42" s="676"/>
      <c r="I42" s="676"/>
      <c r="J42" s="676"/>
      <c r="K42" s="676"/>
      <c r="L42" s="676"/>
      <c r="M42" s="676"/>
      <c r="N42" s="396"/>
      <c r="O42" s="396"/>
    </row>
    <row r="43" spans="1:15" ht="15" customHeight="1" x14ac:dyDescent="0.2">
      <c r="A43" s="671"/>
      <c r="B43" s="676" t="s">
        <v>594</v>
      </c>
      <c r="C43" s="676"/>
      <c r="D43" s="676"/>
      <c r="E43" s="676"/>
      <c r="F43" s="676"/>
      <c r="G43" s="676"/>
      <c r="H43" s="676"/>
      <c r="I43" s="676"/>
      <c r="J43" s="676"/>
      <c r="K43" s="676"/>
      <c r="L43" s="676"/>
      <c r="M43" s="676"/>
      <c r="N43" s="396"/>
      <c r="O43" s="396"/>
    </row>
    <row r="44" spans="1:15" ht="15" customHeight="1" x14ac:dyDescent="0.2">
      <c r="A44" s="671"/>
      <c r="B44" s="675" t="s">
        <v>595</v>
      </c>
      <c r="C44" s="675"/>
      <c r="D44" s="675"/>
      <c r="E44" s="675"/>
      <c r="F44" s="675"/>
      <c r="G44" s="675"/>
      <c r="H44" s="675"/>
      <c r="I44" s="675"/>
      <c r="J44" s="675"/>
      <c r="K44" s="675"/>
      <c r="L44" s="675"/>
      <c r="M44" s="675"/>
      <c r="N44" s="396"/>
      <c r="O44" s="396"/>
    </row>
    <row r="45" spans="1:15" ht="15" customHeight="1" x14ac:dyDescent="0.2">
      <c r="A45" s="671" t="s">
        <v>596</v>
      </c>
      <c r="B45" s="670" t="s">
        <v>545</v>
      </c>
      <c r="C45" s="670"/>
      <c r="D45" s="670"/>
      <c r="E45" s="670"/>
      <c r="F45" s="670"/>
      <c r="G45" s="670"/>
      <c r="H45" s="670"/>
      <c r="I45" s="670"/>
      <c r="J45" s="670"/>
      <c r="K45" s="670"/>
      <c r="L45" s="670"/>
      <c r="M45" s="670"/>
      <c r="N45" s="396"/>
      <c r="O45" s="396"/>
    </row>
    <row r="46" spans="1:15" ht="15" customHeight="1" x14ac:dyDescent="0.2">
      <c r="A46" s="671"/>
      <c r="B46" s="676" t="s">
        <v>597</v>
      </c>
      <c r="C46" s="676"/>
      <c r="D46" s="676"/>
      <c r="E46" s="676"/>
      <c r="F46" s="676"/>
      <c r="G46" s="676"/>
      <c r="H46" s="676"/>
      <c r="I46" s="676"/>
      <c r="J46" s="676"/>
      <c r="K46" s="676"/>
      <c r="L46" s="676"/>
      <c r="M46" s="676"/>
      <c r="N46" s="396"/>
      <c r="O46" s="396"/>
    </row>
    <row r="47" spans="1:15" ht="12.75" customHeight="1" x14ac:dyDescent="0.2">
      <c r="A47" s="671"/>
      <c r="B47" s="683" t="s">
        <v>595</v>
      </c>
      <c r="C47" s="683"/>
      <c r="D47" s="683"/>
      <c r="E47" s="683"/>
      <c r="F47" s="683"/>
      <c r="G47" s="683"/>
      <c r="H47" s="683"/>
      <c r="I47" s="683"/>
      <c r="J47" s="683"/>
      <c r="K47" s="683"/>
      <c r="L47" s="683"/>
      <c r="M47" s="683"/>
      <c r="N47" s="396"/>
      <c r="O47" s="396"/>
    </row>
    <row r="48" spans="1:15" ht="35.25" customHeight="1" x14ac:dyDescent="0.2">
      <c r="A48" s="671"/>
      <c r="B48" s="672" t="s">
        <v>598</v>
      </c>
      <c r="C48" s="672"/>
      <c r="D48" s="672"/>
      <c r="E48" s="672"/>
      <c r="F48" s="672"/>
      <c r="G48" s="672"/>
      <c r="H48" s="672"/>
      <c r="I48" s="672"/>
      <c r="J48" s="672"/>
      <c r="K48" s="672"/>
      <c r="L48" s="672"/>
      <c r="M48" s="672"/>
      <c r="N48" s="396"/>
      <c r="O48" s="396"/>
    </row>
    <row r="49" spans="1:15" ht="27" customHeight="1" x14ac:dyDescent="0.2">
      <c r="A49" s="671"/>
      <c r="B49" s="675" t="s">
        <v>599</v>
      </c>
      <c r="C49" s="675"/>
      <c r="D49" s="675"/>
      <c r="E49" s="675"/>
      <c r="F49" s="675"/>
      <c r="G49" s="675"/>
      <c r="H49" s="675"/>
      <c r="I49" s="675"/>
      <c r="J49" s="675"/>
      <c r="K49" s="675"/>
      <c r="L49" s="675"/>
      <c r="M49" s="675"/>
      <c r="N49" s="396"/>
      <c r="O49" s="396"/>
    </row>
    <row r="50" spans="1:15" ht="25.5" customHeight="1" x14ac:dyDescent="0.2">
      <c r="A50" s="681"/>
      <c r="B50" s="682" t="s">
        <v>600</v>
      </c>
      <c r="C50" s="682"/>
      <c r="D50" s="682"/>
      <c r="E50" s="682"/>
      <c r="F50" s="682"/>
      <c r="G50" s="682"/>
      <c r="H50" s="682"/>
      <c r="I50" s="682"/>
      <c r="J50" s="682"/>
      <c r="K50" s="682"/>
      <c r="L50" s="682"/>
      <c r="M50" s="682"/>
      <c r="N50" s="396"/>
      <c r="O50" s="396"/>
    </row>
    <row r="51" spans="1:15" ht="27.75" customHeight="1" x14ac:dyDescent="0.2">
      <c r="A51" s="681"/>
      <c r="B51" s="675" t="s">
        <v>601</v>
      </c>
      <c r="C51" s="675"/>
      <c r="D51" s="675"/>
      <c r="E51" s="675"/>
      <c r="F51" s="675"/>
      <c r="G51" s="675"/>
      <c r="H51" s="675"/>
      <c r="I51" s="675"/>
      <c r="J51" s="675"/>
      <c r="K51" s="675"/>
      <c r="L51" s="675"/>
      <c r="M51" s="675"/>
      <c r="N51" s="396"/>
      <c r="O51" s="396"/>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407" t="s">
        <v>420</v>
      </c>
      <c r="B5" s="408" t="s">
        <v>602</v>
      </c>
      <c r="C5" s="409"/>
      <c r="D5" s="409"/>
    </row>
    <row r="7" spans="1:4" x14ac:dyDescent="0.2">
      <c r="A7" s="410" t="s">
        <v>603</v>
      </c>
      <c r="B7" s="411" t="s">
        <v>604</v>
      </c>
      <c r="C7" s="411" t="s">
        <v>605</v>
      </c>
      <c r="D7" s="412" t="s">
        <v>606</v>
      </c>
    </row>
    <row r="8" spans="1:4" x14ac:dyDescent="0.2">
      <c r="A8" s="413"/>
      <c r="B8" s="414"/>
      <c r="C8" s="415"/>
      <c r="D8" s="416"/>
    </row>
    <row r="9" spans="1:4" x14ac:dyDescent="0.2">
      <c r="A9" s="417">
        <v>2013</v>
      </c>
      <c r="B9" s="418"/>
      <c r="C9" s="419"/>
      <c r="D9" s="420" t="e">
        <f>+C9/B9*100</f>
        <v>#DIV/0!</v>
      </c>
    </row>
    <row r="10" spans="1:4" x14ac:dyDescent="0.2">
      <c r="A10" s="421"/>
      <c r="B10" s="422"/>
      <c r="C10" s="423"/>
      <c r="D10" s="424"/>
    </row>
    <row r="11" spans="1:4" x14ac:dyDescent="0.2">
      <c r="A11" s="417">
        <v>2014</v>
      </c>
      <c r="B11" s="418"/>
      <c r="C11" s="419"/>
      <c r="D11" s="420" t="e">
        <f>+C11/B11*100</f>
        <v>#DIV/0!</v>
      </c>
    </row>
    <row r="12" spans="1:4" x14ac:dyDescent="0.2">
      <c r="A12" s="421"/>
      <c r="B12" s="422"/>
      <c r="C12" s="423"/>
      <c r="D12" s="424"/>
    </row>
    <row r="13" spans="1:4" x14ac:dyDescent="0.2">
      <c r="A13" s="417">
        <v>2015</v>
      </c>
      <c r="B13" s="418"/>
      <c r="C13" s="425"/>
      <c r="D13" s="420" t="e">
        <f>+C13/B13*100</f>
        <v>#DIV/0!</v>
      </c>
    </row>
    <row r="14" spans="1:4" x14ac:dyDescent="0.2">
      <c r="A14" s="426"/>
      <c r="B14" s="427"/>
      <c r="C14" s="428"/>
      <c r="D14" s="424"/>
    </row>
    <row r="15" spans="1:4" x14ac:dyDescent="0.2">
      <c r="A15" s="429" t="s">
        <v>607</v>
      </c>
      <c r="B15" s="430"/>
      <c r="C15" s="431"/>
      <c r="D15" s="432" t="e">
        <f>(D9+D11+D13)/3</f>
        <v>#DIV/0!</v>
      </c>
    </row>
    <row r="16" spans="1:4" x14ac:dyDescent="0.2">
      <c r="A16" s="426"/>
      <c r="B16" s="414"/>
      <c r="C16" s="415"/>
      <c r="D16" s="424"/>
    </row>
    <row r="17" spans="1:4" x14ac:dyDescent="0.2">
      <c r="A17" s="433">
        <v>2016</v>
      </c>
      <c r="B17" s="434"/>
      <c r="C17" s="435"/>
      <c r="D17" s="420" t="e">
        <f>+C17/B17*100</f>
        <v>#DIV/0!</v>
      </c>
    </row>
    <row r="18" spans="1:4" x14ac:dyDescent="0.2">
      <c r="A18" s="436"/>
      <c r="B18" s="437"/>
      <c r="C18" s="438"/>
      <c r="D18" s="439"/>
    </row>
    <row r="19" spans="1:4" x14ac:dyDescent="0.2">
      <c r="C19" s="440"/>
      <c r="D19" s="441"/>
    </row>
    <row r="20" spans="1:4" x14ac:dyDescent="0.2">
      <c r="A20" s="442" t="s">
        <v>608</v>
      </c>
      <c r="C20" s="440"/>
      <c r="D20" s="443" t="e">
        <f>B17*D15/100</f>
        <v>#DIV/0!</v>
      </c>
    </row>
    <row r="21" spans="1:4" x14ac:dyDescent="0.2">
      <c r="A21" s="442"/>
      <c r="C21" s="440"/>
      <c r="D21" s="441"/>
    </row>
    <row r="22" spans="1:4" x14ac:dyDescent="0.2">
      <c r="A22" s="442" t="s">
        <v>609</v>
      </c>
      <c r="C22" s="440"/>
      <c r="D22" s="444">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6</vt:i4>
      </vt:variant>
    </vt:vector>
  </HeadingPairs>
  <TitlesOfParts>
    <vt:vector size="13" baseType="lpstr">
      <vt:lpstr>titul</vt:lpstr>
      <vt:lpstr>P&amp;Z</vt:lpstr>
      <vt:lpstr>Aktivs</vt:lpstr>
      <vt:lpstr>Pasivs</vt:lpstr>
      <vt:lpstr>Pielikums</vt:lpstr>
      <vt:lpstr>anal skaidr</vt:lpstr>
      <vt:lpstr>precu zudumi</vt:lpstr>
      <vt:lpstr>Pielikums!__xlnm.Print_Area</vt:lpstr>
      <vt:lpstr>titul!__xlnm.Print_Area</vt:lpstr>
      <vt:lpstr>Aktivs!Drukas_apgabals</vt:lpstr>
      <vt:lpstr>Pasivs!Drukas_apgabals</vt:lpstr>
      <vt:lpstr>Pielikums!Drukas_apgabals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2022-07-21T12:19:35Z</cp:lastPrinted>
  <dcterms:created xsi:type="dcterms:W3CDTF">2020-03-11T17:53:38Z</dcterms:created>
  <dcterms:modified xsi:type="dcterms:W3CDTF">2022-08-02T16:01:49Z</dcterms:modified>
</cp:coreProperties>
</file>